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320" windowHeight="11985"/>
  </bookViews>
  <sheets>
    <sheet name="deleguotos" sheetId="1" r:id="rId1"/>
  </sheets>
  <definedNames>
    <definedName name="_xlnm.Print_Titles" localSheetId="0">deleguotos!$8:$14</definedName>
  </definedNames>
  <calcPr calcId="145621"/>
</workbook>
</file>

<file path=xl/calcChain.xml><?xml version="1.0" encoding="utf-8"?>
<calcChain xmlns="http://schemas.openxmlformats.org/spreadsheetml/2006/main">
  <c r="F85" i="1" l="1"/>
  <c r="D85" i="1"/>
  <c r="D152" i="1"/>
  <c r="D153" i="1" s="1"/>
  <c r="E153" i="1" s="1"/>
  <c r="D278" i="1"/>
  <c r="F278" i="1"/>
  <c r="F44" i="1"/>
  <c r="G44" i="1"/>
  <c r="D44" i="1"/>
  <c r="E44" i="1" s="1"/>
  <c r="E43" i="1"/>
  <c r="E42" i="1"/>
  <c r="F170" i="1"/>
  <c r="E16" i="1"/>
  <c r="D163" i="1"/>
  <c r="D160" i="1"/>
  <c r="D164" i="1" s="1"/>
  <c r="E164" i="1" s="1"/>
  <c r="D127" i="1"/>
  <c r="D130" i="1"/>
  <c r="D145" i="1"/>
  <c r="D149" i="1" s="1"/>
  <c r="E149" i="1" s="1"/>
  <c r="D148" i="1"/>
  <c r="D34" i="1"/>
  <c r="D50" i="1"/>
  <c r="D51" i="1" s="1"/>
  <c r="D56" i="1"/>
  <c r="D59" i="1"/>
  <c r="E59" i="1" s="1"/>
  <c r="D64" i="1"/>
  <c r="D67" i="1"/>
  <c r="D68" i="1"/>
  <c r="D73" i="1"/>
  <c r="D76" i="1"/>
  <c r="D77" i="1"/>
  <c r="D82" i="1"/>
  <c r="E82" i="1" s="1"/>
  <c r="D91" i="1"/>
  <c r="D94" i="1"/>
  <c r="D100" i="1"/>
  <c r="D103" i="1"/>
  <c r="D109" i="1"/>
  <c r="D112" i="1"/>
  <c r="D118" i="1"/>
  <c r="D122" i="1"/>
  <c r="E122" i="1" s="1"/>
  <c r="D121" i="1"/>
  <c r="D136" i="1"/>
  <c r="D139" i="1"/>
  <c r="E139" i="1" s="1"/>
  <c r="D156" i="1"/>
  <c r="D167" i="1"/>
  <c r="D171" i="1" s="1"/>
  <c r="E171" i="1" s="1"/>
  <c r="D170" i="1"/>
  <c r="D178" i="1"/>
  <c r="D181" i="1"/>
  <c r="D189" i="1"/>
  <c r="D227" i="1"/>
  <c r="D235" i="1"/>
  <c r="E235" i="1" s="1"/>
  <c r="D248" i="1"/>
  <c r="E248" i="1"/>
  <c r="D260" i="1"/>
  <c r="D264" i="1" s="1"/>
  <c r="D270" i="1"/>
  <c r="D40" i="1"/>
  <c r="D220" i="1"/>
  <c r="E247" i="1"/>
  <c r="G248" i="1"/>
  <c r="F248" i="1"/>
  <c r="E242" i="1"/>
  <c r="G181" i="1"/>
  <c r="E181" i="1" s="1"/>
  <c r="E19" i="1"/>
  <c r="G34" i="1"/>
  <c r="G40" i="1"/>
  <c r="E40" i="1"/>
  <c r="G50" i="1"/>
  <c r="G56" i="1"/>
  <c r="G60" i="1" s="1"/>
  <c r="E56" i="1"/>
  <c r="G59" i="1"/>
  <c r="E62" i="1"/>
  <c r="E64" i="1"/>
  <c r="E68" i="1"/>
  <c r="E63" i="1"/>
  <c r="E66" i="1"/>
  <c r="E67" i="1"/>
  <c r="G73" i="1"/>
  <c r="E73" i="1" s="1"/>
  <c r="G76" i="1"/>
  <c r="G82" i="1"/>
  <c r="G86" i="1"/>
  <c r="G85" i="1"/>
  <c r="G91" i="1"/>
  <c r="G94" i="1"/>
  <c r="E94" i="1" s="1"/>
  <c r="G100" i="1"/>
  <c r="G103" i="1"/>
  <c r="G104" i="1"/>
  <c r="G109" i="1"/>
  <c r="E109" i="1" s="1"/>
  <c r="G112" i="1"/>
  <c r="E112" i="1" s="1"/>
  <c r="G118" i="1"/>
  <c r="G122" i="1"/>
  <c r="G121" i="1"/>
  <c r="G127" i="1"/>
  <c r="G131" i="1" s="1"/>
  <c r="E131" i="1" s="1"/>
  <c r="E127" i="1"/>
  <c r="G130" i="1"/>
  <c r="E130" i="1" s="1"/>
  <c r="G136" i="1"/>
  <c r="G139" i="1"/>
  <c r="G140" i="1" s="1"/>
  <c r="G145" i="1"/>
  <c r="G148" i="1"/>
  <c r="E148" i="1"/>
  <c r="G152" i="1"/>
  <c r="G156" i="1"/>
  <c r="G157" i="1"/>
  <c r="G160" i="1"/>
  <c r="G163" i="1"/>
  <c r="G167" i="1"/>
  <c r="E167" i="1"/>
  <c r="G170" i="1"/>
  <c r="G178" i="1"/>
  <c r="E178" i="1" s="1"/>
  <c r="G189" i="1"/>
  <c r="E189" i="1" s="1"/>
  <c r="G220" i="1"/>
  <c r="G227" i="1"/>
  <c r="G235" i="1"/>
  <c r="D263" i="1"/>
  <c r="G260" i="1"/>
  <c r="E266" i="1"/>
  <c r="G270" i="1"/>
  <c r="G278" i="1"/>
  <c r="F34" i="1"/>
  <c r="F56" i="1"/>
  <c r="F59" i="1"/>
  <c r="F60" i="1"/>
  <c r="F67" i="1"/>
  <c r="F64" i="1"/>
  <c r="F68" i="1" s="1"/>
  <c r="F73" i="1"/>
  <c r="F77" i="1"/>
  <c r="F76" i="1"/>
  <c r="F82" i="1"/>
  <c r="F86" i="1"/>
  <c r="F91" i="1"/>
  <c r="F95" i="1" s="1"/>
  <c r="F94" i="1"/>
  <c r="F100" i="1"/>
  <c r="F104" i="1"/>
  <c r="F103" i="1"/>
  <c r="F109" i="1"/>
  <c r="F112" i="1"/>
  <c r="F113" i="1"/>
  <c r="F118" i="1"/>
  <c r="F121" i="1"/>
  <c r="F122" i="1"/>
  <c r="F127" i="1"/>
  <c r="F131" i="1" s="1"/>
  <c r="F130" i="1"/>
  <c r="F136" i="1"/>
  <c r="F140" i="1" s="1"/>
  <c r="F139" i="1"/>
  <c r="F145" i="1"/>
  <c r="F148" i="1"/>
  <c r="F149" i="1"/>
  <c r="F152" i="1"/>
  <c r="F153" i="1"/>
  <c r="F163" i="1"/>
  <c r="F160" i="1"/>
  <c r="F167" i="1"/>
  <c r="F171" i="1"/>
  <c r="F270" i="1"/>
  <c r="F274" i="1"/>
  <c r="F40" i="1"/>
  <c r="F50" i="1"/>
  <c r="F51" i="1"/>
  <c r="F156" i="1"/>
  <c r="F157" i="1"/>
  <c r="F178" i="1"/>
  <c r="F182" i="1" s="1"/>
  <c r="F181" i="1"/>
  <c r="F189" i="1"/>
  <c r="F192" i="1"/>
  <c r="F193" i="1" s="1"/>
  <c r="F220" i="1"/>
  <c r="F227" i="1"/>
  <c r="F235" i="1"/>
  <c r="F260" i="1"/>
  <c r="G37" i="1"/>
  <c r="G200" i="1"/>
  <c r="G201" i="1" s="1"/>
  <c r="E201" i="1" s="1"/>
  <c r="G208" i="1"/>
  <c r="G174" i="1"/>
  <c r="G281" i="1" s="1"/>
  <c r="G175" i="1"/>
  <c r="D174" i="1"/>
  <c r="D175" i="1"/>
  <c r="E175" i="1" s="1"/>
  <c r="G185" i="1"/>
  <c r="G186" i="1" s="1"/>
  <c r="G192" i="1"/>
  <c r="G196" i="1"/>
  <c r="G197" i="1"/>
  <c r="D196" i="1"/>
  <c r="G204" i="1"/>
  <c r="G205" i="1"/>
  <c r="G209" i="1"/>
  <c r="D208" i="1"/>
  <c r="D209" i="1"/>
  <c r="E209" i="1" s="1"/>
  <c r="G212" i="1"/>
  <c r="G213" i="1" s="1"/>
  <c r="G216" i="1"/>
  <c r="G217" i="1"/>
  <c r="G223" i="1"/>
  <c r="G224" i="1" s="1"/>
  <c r="G231" i="1"/>
  <c r="G232" i="1" s="1"/>
  <c r="G239" i="1"/>
  <c r="G240" i="1" s="1"/>
  <c r="G244" i="1"/>
  <c r="G245" i="1" s="1"/>
  <c r="G252" i="1"/>
  <c r="G256" i="1"/>
  <c r="G263" i="1"/>
  <c r="E263" i="1" s="1"/>
  <c r="F174" i="1"/>
  <c r="F175" i="1"/>
  <c r="F185" i="1"/>
  <c r="F186" i="1" s="1"/>
  <c r="F196" i="1"/>
  <c r="F197" i="1"/>
  <c r="F200" i="1"/>
  <c r="F201" i="1" s="1"/>
  <c r="F204" i="1"/>
  <c r="F205" i="1"/>
  <c r="F208" i="1"/>
  <c r="F209" i="1" s="1"/>
  <c r="F212" i="1"/>
  <c r="F213" i="1"/>
  <c r="F216" i="1"/>
  <c r="F217" i="1" s="1"/>
  <c r="F223" i="1"/>
  <c r="F224" i="1" s="1"/>
  <c r="F231" i="1"/>
  <c r="F232" i="1" s="1"/>
  <c r="F239" i="1"/>
  <c r="F240" i="1"/>
  <c r="F244" i="1"/>
  <c r="F245" i="1"/>
  <c r="F252" i="1"/>
  <c r="F253" i="1"/>
  <c r="F256" i="1"/>
  <c r="F257" i="1"/>
  <c r="F263" i="1"/>
  <c r="F37" i="1"/>
  <c r="F45" i="1" s="1"/>
  <c r="D37" i="1"/>
  <c r="D185" i="1"/>
  <c r="D186" i="1" s="1"/>
  <c r="E186" i="1" s="1"/>
  <c r="D192" i="1"/>
  <c r="E192" i="1" s="1"/>
  <c r="D200" i="1"/>
  <c r="E200" i="1" s="1"/>
  <c r="D204" i="1"/>
  <c r="E204" i="1" s="1"/>
  <c r="D205" i="1"/>
  <c r="E205" i="1" s="1"/>
  <c r="E208" i="1"/>
  <c r="D212" i="1"/>
  <c r="D213" i="1"/>
  <c r="D216" i="1"/>
  <c r="D223" i="1"/>
  <c r="D224" i="1" s="1"/>
  <c r="D231" i="1"/>
  <c r="D232" i="1" s="1"/>
  <c r="E232" i="1" s="1"/>
  <c r="D244" i="1"/>
  <c r="D245" i="1"/>
  <c r="E245" i="1" s="1"/>
  <c r="D256" i="1"/>
  <c r="D257" i="1"/>
  <c r="E257" i="1"/>
  <c r="D239" i="1"/>
  <c r="E239" i="1"/>
  <c r="D252" i="1"/>
  <c r="D253" i="1"/>
  <c r="E253" i="1" s="1"/>
  <c r="E223" i="1"/>
  <c r="E273" i="1"/>
  <c r="G67" i="1"/>
  <c r="G68" i="1" s="1"/>
  <c r="G253" i="1"/>
  <c r="G257" i="1"/>
  <c r="G267" i="1"/>
  <c r="G275" i="1" s="1"/>
  <c r="G274" i="1"/>
  <c r="F267" i="1"/>
  <c r="F275" i="1" s="1"/>
  <c r="D267" i="1"/>
  <c r="D275" i="1" s="1"/>
  <c r="E275" i="1" s="1"/>
  <c r="D274" i="1"/>
  <c r="E277" i="1"/>
  <c r="E219" i="1"/>
  <c r="E243" i="1"/>
  <c r="E269" i="1"/>
  <c r="E55" i="1"/>
  <c r="E36" i="1"/>
  <c r="G282" i="1"/>
  <c r="F282" i="1"/>
  <c r="E272" i="1"/>
  <c r="E282" i="1" s="1"/>
  <c r="D282" i="1"/>
  <c r="E251" i="1"/>
  <c r="E250" i="1"/>
  <c r="E238" i="1"/>
  <c r="E237" i="1"/>
  <c r="E230" i="1"/>
  <c r="E229" i="1"/>
  <c r="E255" i="1"/>
  <c r="E215" i="1"/>
  <c r="E211" i="1"/>
  <c r="E207" i="1"/>
  <c r="E262" i="1"/>
  <c r="E203" i="1"/>
  <c r="E199" i="1"/>
  <c r="E195" i="1"/>
  <c r="E191" i="1"/>
  <c r="E259" i="1"/>
  <c r="E234" i="1"/>
  <c r="E226" i="1"/>
  <c r="E188" i="1"/>
  <c r="E180" i="1"/>
  <c r="E177" i="1"/>
  <c r="E169" i="1"/>
  <c r="E166" i="1"/>
  <c r="E222" i="1"/>
  <c r="E184" i="1"/>
  <c r="E173" i="1"/>
  <c r="E162" i="1"/>
  <c r="E159" i="1"/>
  <c r="E151" i="1"/>
  <c r="E147" i="1"/>
  <c r="E143" i="1"/>
  <c r="E144" i="1"/>
  <c r="E142" i="1"/>
  <c r="E138" i="1"/>
  <c r="E134" i="1"/>
  <c r="E135" i="1"/>
  <c r="E133" i="1"/>
  <c r="E129" i="1"/>
  <c r="E125" i="1"/>
  <c r="E126" i="1"/>
  <c r="E124" i="1"/>
  <c r="E120" i="1"/>
  <c r="E116" i="1"/>
  <c r="E117" i="1"/>
  <c r="E115" i="1"/>
  <c r="E111" i="1"/>
  <c r="E107" i="1"/>
  <c r="E108" i="1"/>
  <c r="E106" i="1"/>
  <c r="E102" i="1"/>
  <c r="E98" i="1"/>
  <c r="E99" i="1"/>
  <c r="E97" i="1"/>
  <c r="E93" i="1"/>
  <c r="E89" i="1"/>
  <c r="E90" i="1"/>
  <c r="E88" i="1"/>
  <c r="E84" i="1"/>
  <c r="E80" i="1"/>
  <c r="E81" i="1"/>
  <c r="E79" i="1"/>
  <c r="E75" i="1"/>
  <c r="E70" i="1"/>
  <c r="E71" i="1"/>
  <c r="E72" i="1"/>
  <c r="E58" i="1"/>
  <c r="E54" i="1"/>
  <c r="E53" i="1"/>
  <c r="E48" i="1"/>
  <c r="E49" i="1"/>
  <c r="E47" i="1"/>
  <c r="E39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7" i="1"/>
  <c r="E100" i="1"/>
  <c r="D157" i="1"/>
  <c r="E157" i="1"/>
  <c r="E174" i="1"/>
  <c r="E212" i="1"/>
  <c r="D60" i="1"/>
  <c r="G193" i="1"/>
  <c r="E160" i="1"/>
  <c r="G149" i="1"/>
  <c r="D104" i="1"/>
  <c r="E104" i="1"/>
  <c r="D45" i="1"/>
  <c r="E136" i="1"/>
  <c r="E85" i="1"/>
  <c r="E231" i="1"/>
  <c r="E50" i="1"/>
  <c r="E278" i="1"/>
  <c r="E145" i="1"/>
  <c r="E216" i="1"/>
  <c r="F264" i="1"/>
  <c r="F164" i="1"/>
  <c r="E270" i="1"/>
  <c r="E156" i="1"/>
  <c r="E76" i="1"/>
  <c r="D197" i="1"/>
  <c r="E197" i="1"/>
  <c r="G164" i="1"/>
  <c r="G153" i="1"/>
  <c r="G51" i="1"/>
  <c r="D217" i="1"/>
  <c r="E217" i="1"/>
  <c r="E260" i="1"/>
  <c r="D95" i="1"/>
  <c r="D201" i="1"/>
  <c r="D182" i="1"/>
  <c r="E34" i="1"/>
  <c r="E252" i="1"/>
  <c r="E121" i="1"/>
  <c r="D86" i="1"/>
  <c r="E86" i="1"/>
  <c r="D281" i="1"/>
  <c r="E196" i="1"/>
  <c r="E91" i="1"/>
  <c r="F281" i="1"/>
  <c r="E274" i="1"/>
  <c r="D113" i="1"/>
  <c r="E170" i="1"/>
  <c r="E244" i="1"/>
  <c r="D140" i="1"/>
  <c r="E140" i="1" s="1"/>
  <c r="E267" i="1"/>
  <c r="G77" i="1"/>
  <c r="E77" i="1" s="1"/>
  <c r="G45" i="1"/>
  <c r="E103" i="1"/>
  <c r="E220" i="1"/>
  <c r="E256" i="1"/>
  <c r="D240" i="1"/>
  <c r="E163" i="1"/>
  <c r="E227" i="1"/>
  <c r="E118" i="1"/>
  <c r="D193" i="1"/>
  <c r="E193" i="1"/>
  <c r="G171" i="1"/>
  <c r="D131" i="1"/>
  <c r="E185" i="1"/>
  <c r="E45" i="1"/>
  <c r="E213" i="1" l="1"/>
  <c r="F280" i="1"/>
  <c r="D279" i="1"/>
  <c r="E51" i="1"/>
  <c r="D280" i="1"/>
  <c r="F279" i="1"/>
  <c r="E281" i="1"/>
  <c r="E224" i="1"/>
  <c r="E240" i="1"/>
  <c r="E60" i="1"/>
  <c r="G264" i="1"/>
  <c r="E264" i="1" s="1"/>
  <c r="G95" i="1"/>
  <c r="E95" i="1" s="1"/>
  <c r="E152" i="1"/>
  <c r="G182" i="1"/>
  <c r="E182" i="1" s="1"/>
  <c r="G113" i="1"/>
  <c r="E113" i="1" s="1"/>
  <c r="E280" i="1" l="1"/>
  <c r="G279" i="1"/>
  <c r="E279" i="1"/>
  <c r="G64" i="1"/>
</calcChain>
</file>

<file path=xl/sharedStrings.xml><?xml version="1.0" encoding="utf-8"?>
<sst xmlns="http://schemas.openxmlformats.org/spreadsheetml/2006/main" count="368" uniqueCount="100">
  <si>
    <t xml:space="preserve">Asignavi-
mų valdytojas </t>
  </si>
  <si>
    <t>Kodas
pagal 
valstybės
funkcijas</t>
  </si>
  <si>
    <t>Asignavimai</t>
  </si>
  <si>
    <t>Iš viso</t>
  </si>
  <si>
    <t>iš jų</t>
  </si>
  <si>
    <t>išlaidoms</t>
  </si>
  <si>
    <t>iš jų darbo
 užmokes-
čiui</t>
  </si>
  <si>
    <t>turtui 
įsigyti</t>
  </si>
  <si>
    <t xml:space="preserve">O1  Savivaldybės funkcijų įgyvendinimo ir valdymo programa </t>
  </si>
  <si>
    <t>Gyventojų registro tvarkymas ir duomenų valsty-
bės registrui teikimas</t>
  </si>
  <si>
    <t>Archyvinių dokumentų tvarkymas</t>
  </si>
  <si>
    <t>Duomenų teikimas valstybės suteiktos pagalbos
registrui</t>
  </si>
  <si>
    <t>Civilinės būklės aktų registravimas</t>
  </si>
  <si>
    <t>Gyvenamosios vietos deklaravimas</t>
  </si>
  <si>
    <t>Pirminė teisinė pagalba</t>
  </si>
  <si>
    <t>Mobilizacijos administravimas</t>
  </si>
  <si>
    <t>Darbo rinkos politikos rengimas ir įgyvendinimas</t>
  </si>
  <si>
    <t>Žemės ūkio funkcijų vykdymas</t>
  </si>
  <si>
    <t>O4</t>
  </si>
  <si>
    <t>Socialinės paramos mokiniams administravimas</t>
  </si>
  <si>
    <t>Iš viso:</t>
  </si>
  <si>
    <t>O3 Ugdymo proceso ir kokybiškos ugdymosi aplinkos užtikrinimo programa</t>
  </si>
  <si>
    <t>O9</t>
  </si>
  <si>
    <t>Mokinio krepšeliui finansuoti</t>
  </si>
  <si>
    <t>Melioracijai</t>
  </si>
  <si>
    <t>Socialinių išmokų ir kompensacijų skaičiavimas
 ir mokėjimas</t>
  </si>
  <si>
    <t>Socialinės paramos teikimas mokiniams</t>
  </si>
  <si>
    <t>Priešgaisrinių tarnybų organizavimas</t>
  </si>
  <si>
    <t>Socialinės globos paslaugų teikimui</t>
  </si>
  <si>
    <t>Socialinės priežiūros paslaugų teikimui</t>
  </si>
  <si>
    <t>Joniškėlio Gabrielės Petkevičaitės-Bitės gimnazija</t>
  </si>
  <si>
    <t xml:space="preserve"> Pasvalio Lėvens pagrindinė mokykla</t>
  </si>
  <si>
    <t>Krinčino Antano Vienažindžio pagrindinė mokykla</t>
  </si>
  <si>
    <t>Daujėnų pagrindinė mokykla</t>
  </si>
  <si>
    <t>Mokinio krepšeliui finansuoti (ikimokykliniam ugdymui)</t>
  </si>
  <si>
    <t>Mokinio krepšeliui finansuoti (bendrajam ugdymui)</t>
  </si>
  <si>
    <t>Speciali tikslinė dotacija įstaigai išlaikyti</t>
  </si>
  <si>
    <t>Asignavimai iš valstybės biudžeto dotacijų iš viso, iš jų;</t>
  </si>
  <si>
    <t xml:space="preserve">Valstybinėms (perduotoms savivaldybėms) funkcijoms finansuoti </t>
  </si>
  <si>
    <t>Speciali tikslinė dotacija</t>
  </si>
  <si>
    <t xml:space="preserve">Valstybės biudžeto lėšų valstybinėms
(perduotoms savivaldybėms) pavadinimas </t>
  </si>
  <si>
    <t xml:space="preserve">ASIGNAVIMAI IŠ SPECIALIŲJŲ TIKSLINIŲ DOTACIJŲ </t>
  </si>
  <si>
    <t>O1</t>
  </si>
  <si>
    <t>Valstybinės kalbos vartojimo ir taisyklingumo kontrolė</t>
  </si>
  <si>
    <t xml:space="preserve">Joniškėlio miesto
seniūnija
</t>
  </si>
  <si>
    <t xml:space="preserve">Socialinės
paramos ir sveikatos skyrius
</t>
  </si>
  <si>
    <t xml:space="preserve">Priešgaisrinė 
tarnyba
</t>
  </si>
  <si>
    <t xml:space="preserve">Paslaugų ir užim-
tumo centras pagyvenusiems ir neįgaliesiems
</t>
  </si>
  <si>
    <t xml:space="preserve">Sutrikusio intelekto žmonių užimtumo centras "Viltis"
</t>
  </si>
  <si>
    <t xml:space="preserve">Pasvalio sporto mokykla
</t>
  </si>
  <si>
    <t>Pasvalio Mariaus
 Katiliškio viešoji biblioteka</t>
  </si>
  <si>
    <t>Švietimo
pagalbos tarnyba</t>
  </si>
  <si>
    <t>Vaikų teisių apsauga</t>
  </si>
  <si>
    <t>Jaunimo teisių apsauga</t>
  </si>
  <si>
    <t>Pasvalio Svalios 
pagrindinė 
mokykla</t>
  </si>
  <si>
    <t xml:space="preserve">Savivaldybės
administracija
 </t>
  </si>
  <si>
    <t xml:space="preserve">Pasvalio apylinkių
seniūnija
</t>
  </si>
  <si>
    <t xml:space="preserve">Joniškėlio apylinkių
seniūnija
</t>
  </si>
  <si>
    <t xml:space="preserve">Saločių
seniūnija
</t>
  </si>
  <si>
    <t xml:space="preserve">Vaškų
seniūnija
</t>
  </si>
  <si>
    <t xml:space="preserve">Krinčino
seniūnija
</t>
  </si>
  <si>
    <t xml:space="preserve">Pumpėnų
seniūnija
</t>
  </si>
  <si>
    <t xml:space="preserve">Pušaloto
seniūnija
</t>
  </si>
  <si>
    <t xml:space="preserve">Daujėnų
seniūnija
</t>
  </si>
  <si>
    <t xml:space="preserve">Namišių
seniūnija
</t>
  </si>
  <si>
    <t>Pasvalio 
visuomenės sveikatos biuras</t>
  </si>
  <si>
    <t>Visuomenės sveikatos priežiūros funkcijai vykdyti</t>
  </si>
  <si>
    <t xml:space="preserve">Pasvalio Petro Vileišio gimnazija
</t>
  </si>
  <si>
    <t xml:space="preserve">Pasvalio lopšelis-darželis"Žilvitis"
</t>
  </si>
  <si>
    <t xml:space="preserve">Narteikių mokykla-darželis "Linelis"
</t>
  </si>
  <si>
    <t xml:space="preserve">Pasvalio specialioji mokykla
</t>
  </si>
  <si>
    <t xml:space="preserve">O9
</t>
  </si>
  <si>
    <t xml:space="preserve">O4
</t>
  </si>
  <si>
    <t xml:space="preserve">10
</t>
  </si>
  <si>
    <t xml:space="preserve">O2
</t>
  </si>
  <si>
    <t xml:space="preserve">10
</t>
  </si>
  <si>
    <t xml:space="preserve">10
</t>
  </si>
  <si>
    <t xml:space="preserve">O3 
</t>
  </si>
  <si>
    <t xml:space="preserve">O9
</t>
  </si>
  <si>
    <t xml:space="preserve">07
</t>
  </si>
  <si>
    <t>Pumpėnų gimnazija</t>
  </si>
  <si>
    <t xml:space="preserve">Būsto nuomos ar išperkamosios būsto nuomos 
mokesčių dalies kompensacijoms mokėti </t>
  </si>
  <si>
    <t xml:space="preserve">Pasvalio miesto
seniūnija
</t>
  </si>
  <si>
    <t xml:space="preserve">Vaškų gimnazija
</t>
  </si>
  <si>
    <t>Saločių Antano Poškos pagrindinė mokykla</t>
  </si>
  <si>
    <t xml:space="preserve">Pasvalio lopšelis-darželis "Liepaitė"
</t>
  </si>
  <si>
    <t>tūkst. Eur</t>
  </si>
  <si>
    <t>Civilinės saugos administravimas</t>
  </si>
  <si>
    <t>Socialinių paslaugų administravimas</t>
  </si>
  <si>
    <t xml:space="preserve">
O1   
</t>
  </si>
  <si>
    <t>O6 Aplinkos apsaugos ir žemės ūkio plėtros programa</t>
  </si>
  <si>
    <t>08 Bendruomeninės veiklos ir jaunimo rėmimo programa</t>
  </si>
  <si>
    <t xml:space="preserve">01
</t>
  </si>
  <si>
    <t>O2 Socialinės paramos politikos įgyvendinimo  programa</t>
  </si>
  <si>
    <t>O2 Socialinės paramos politikos įgyvendinimo programa</t>
  </si>
  <si>
    <t xml:space="preserve">Pajiešmenių 
pagrindinė 
mokykla
</t>
  </si>
  <si>
    <t xml:space="preserve">Pasvalio lopšelis-darželis "Eglutė"
</t>
  </si>
  <si>
    <t xml:space="preserve">Pasvalio muzikos mokykla
</t>
  </si>
  <si>
    <t>09 Sveikatos apsaugos politikos įgyvendinimo ir sporto programa</t>
  </si>
  <si>
    <t>Pasvalio rajono savivaldybės tarybos
2016 m. gruodžio 21 d. sprendimo Nr. T1-255
3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</si>
</sst>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charset val="186"/>
    </font>
    <font>
      <sz val="8"/>
      <name val="Arial"/>
      <charset val="186"/>
    </font>
    <font>
      <b/>
      <sz val="10"/>
      <name val="Arial"/>
      <family val="2"/>
      <charset val="186"/>
    </font>
    <font>
      <b/>
      <sz val="8"/>
      <name val="Arial"/>
      <charset val="186"/>
    </font>
    <font>
      <sz val="10"/>
      <name val="Arial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1" fillId="2" borderId="2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0" borderId="1" xfId="0" applyFont="1" applyBorder="1"/>
    <xf numFmtId="0" fontId="3" fillId="0" borderId="5" xfId="0" applyFont="1" applyBorder="1"/>
    <xf numFmtId="0" fontId="3" fillId="0" borderId="4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0" borderId="12" xfId="0" applyFont="1" applyBorder="1"/>
    <xf numFmtId="0" fontId="3" fillId="0" borderId="13" xfId="0" applyFont="1" applyBorder="1"/>
    <xf numFmtId="0" fontId="3" fillId="2" borderId="1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7" fillId="0" borderId="1" xfId="0" applyFont="1" applyBorder="1" applyAlignment="1">
      <alignment wrapText="1"/>
    </xf>
    <xf numFmtId="164" fontId="1" fillId="0" borderId="1" xfId="0" applyNumberFormat="1" applyFont="1" applyBorder="1"/>
    <xf numFmtId="164" fontId="1" fillId="2" borderId="1" xfId="0" applyNumberFormat="1" applyFont="1" applyFill="1" applyBorder="1"/>
    <xf numFmtId="164" fontId="3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Border="1"/>
    <xf numFmtId="164" fontId="3" fillId="0" borderId="5" xfId="0" applyNumberFormat="1" applyFont="1" applyBorder="1"/>
    <xf numFmtId="1" fontId="1" fillId="0" borderId="1" xfId="0" applyNumberFormat="1" applyFont="1" applyBorder="1" applyAlignment="1">
      <alignment horizontal="center"/>
    </xf>
    <xf numFmtId="164" fontId="3" fillId="2" borderId="5" xfId="0" applyNumberFormat="1" applyFont="1" applyFill="1" applyBorder="1"/>
    <xf numFmtId="164" fontId="3" fillId="2" borderId="6" xfId="0" applyNumberFormat="1" applyFont="1" applyFill="1" applyBorder="1"/>
    <xf numFmtId="164" fontId="6" fillId="2" borderId="5" xfId="0" applyNumberFormat="1" applyFont="1" applyFill="1" applyBorder="1"/>
    <xf numFmtId="164" fontId="6" fillId="2" borderId="6" xfId="0" applyNumberFormat="1" applyFont="1" applyFill="1" applyBorder="1"/>
    <xf numFmtId="164" fontId="3" fillId="2" borderId="14" xfId="0" applyNumberFormat="1" applyFont="1" applyFill="1" applyBorder="1"/>
    <xf numFmtId="164" fontId="1" fillId="0" borderId="1" xfId="0" applyNumberFormat="1" applyFon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0" borderId="0" xfId="0" applyNumberFormat="1" applyFont="1" applyBorder="1" applyAlignment="1">
      <alignment horizontal="center" wrapText="1"/>
    </xf>
    <xf numFmtId="164" fontId="6" fillId="2" borderId="1" xfId="0" applyNumberFormat="1" applyFont="1" applyFill="1" applyBorder="1"/>
    <xf numFmtId="164" fontId="3" fillId="2" borderId="15" xfId="0" applyNumberFormat="1" applyFont="1" applyFill="1" applyBorder="1"/>
    <xf numFmtId="0" fontId="1" fillId="3" borderId="1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2" borderId="5" xfId="0" applyNumberFormat="1" applyFont="1" applyFill="1" applyBorder="1" applyAlignment="1">
      <alignment horizontal="center" wrapText="1"/>
    </xf>
    <xf numFmtId="164" fontId="1" fillId="2" borderId="20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tabSelected="1" workbookViewId="0">
      <selection activeCell="D8" sqref="D8:G8"/>
    </sheetView>
  </sheetViews>
  <sheetFormatPr defaultRowHeight="12.75" x14ac:dyDescent="0.2"/>
  <cols>
    <col min="1" max="1" width="12.5703125" customWidth="1"/>
    <col min="2" max="2" width="7.85546875" customWidth="1"/>
    <col min="3" max="3" width="36.5703125" customWidth="1"/>
    <col min="4" max="4" width="8.5703125" customWidth="1"/>
    <col min="7" max="7" width="5.7109375" customWidth="1"/>
  </cols>
  <sheetData>
    <row r="1" spans="1:10" x14ac:dyDescent="0.2">
      <c r="D1" s="80" t="s">
        <v>99</v>
      </c>
      <c r="E1" s="81"/>
      <c r="F1" s="81"/>
      <c r="G1" s="81"/>
    </row>
    <row r="2" spans="1:10" x14ac:dyDescent="0.2">
      <c r="D2" s="81"/>
      <c r="E2" s="81"/>
      <c r="F2" s="81"/>
      <c r="G2" s="81"/>
    </row>
    <row r="3" spans="1:10" x14ac:dyDescent="0.2">
      <c r="D3" s="81"/>
      <c r="E3" s="81"/>
      <c r="F3" s="81"/>
      <c r="G3" s="81"/>
    </row>
    <row r="4" spans="1:10" x14ac:dyDescent="0.2">
      <c r="D4" s="81"/>
      <c r="E4" s="81"/>
      <c r="F4" s="81"/>
      <c r="G4" s="81"/>
    </row>
    <row r="6" spans="1:10" x14ac:dyDescent="0.2">
      <c r="B6" s="5" t="s">
        <v>41</v>
      </c>
      <c r="C6" s="5"/>
      <c r="D6" s="5"/>
    </row>
    <row r="7" spans="1:10" x14ac:dyDescent="0.2">
      <c r="F7" s="82" t="s">
        <v>86</v>
      </c>
      <c r="G7" s="82"/>
    </row>
    <row r="8" spans="1:10" x14ac:dyDescent="0.2">
      <c r="A8" s="108" t="s">
        <v>0</v>
      </c>
      <c r="B8" s="108" t="s">
        <v>1</v>
      </c>
      <c r="C8" s="108" t="s">
        <v>40</v>
      </c>
      <c r="D8" s="117" t="s">
        <v>2</v>
      </c>
      <c r="E8" s="117"/>
      <c r="F8" s="117"/>
      <c r="G8" s="118"/>
      <c r="H8" s="1"/>
      <c r="I8" s="1"/>
      <c r="J8" s="1"/>
    </row>
    <row r="9" spans="1:10" x14ac:dyDescent="0.2">
      <c r="A9" s="107"/>
      <c r="B9" s="107"/>
      <c r="C9" s="107"/>
      <c r="D9" s="107" t="s">
        <v>3</v>
      </c>
      <c r="E9" s="107" t="s">
        <v>4</v>
      </c>
      <c r="F9" s="107"/>
      <c r="G9" s="107"/>
      <c r="H9" s="1"/>
      <c r="I9" s="1"/>
      <c r="J9" s="1"/>
    </row>
    <row r="10" spans="1:10" x14ac:dyDescent="0.2">
      <c r="A10" s="107"/>
      <c r="B10" s="107"/>
      <c r="C10" s="107"/>
      <c r="D10" s="107"/>
      <c r="E10" s="107" t="s">
        <v>5</v>
      </c>
      <c r="F10" s="107"/>
      <c r="G10" s="108" t="s">
        <v>7</v>
      </c>
      <c r="H10" s="1"/>
      <c r="I10" s="1"/>
      <c r="J10" s="1"/>
    </row>
    <row r="11" spans="1:10" x14ac:dyDescent="0.2">
      <c r="A11" s="107"/>
      <c r="B11" s="107"/>
      <c r="C11" s="107"/>
      <c r="D11" s="107"/>
      <c r="E11" s="107" t="s">
        <v>3</v>
      </c>
      <c r="F11" s="108" t="s">
        <v>6</v>
      </c>
      <c r="G11" s="107"/>
      <c r="H11" s="1"/>
      <c r="I11" s="1"/>
      <c r="J11" s="1"/>
    </row>
    <row r="12" spans="1:10" x14ac:dyDescent="0.2">
      <c r="A12" s="107"/>
      <c r="B12" s="107"/>
      <c r="C12" s="107"/>
      <c r="D12" s="107"/>
      <c r="E12" s="107"/>
      <c r="F12" s="107"/>
      <c r="G12" s="107"/>
      <c r="H12" s="1"/>
      <c r="I12" s="1"/>
      <c r="J12" s="1"/>
    </row>
    <row r="13" spans="1:10" x14ac:dyDescent="0.2">
      <c r="A13" s="107"/>
      <c r="B13" s="107"/>
      <c r="C13" s="107"/>
      <c r="D13" s="107"/>
      <c r="E13" s="107"/>
      <c r="F13" s="107"/>
      <c r="G13" s="107"/>
      <c r="H13" s="1"/>
      <c r="I13" s="1"/>
      <c r="J13" s="1"/>
    </row>
    <row r="14" spans="1:10" x14ac:dyDescent="0.2">
      <c r="A14" s="40">
        <v>1</v>
      </c>
      <c r="B14" s="40">
        <v>2</v>
      </c>
      <c r="C14" s="40">
        <v>3</v>
      </c>
      <c r="D14" s="40">
        <v>4</v>
      </c>
      <c r="E14" s="40">
        <v>5</v>
      </c>
      <c r="F14" s="40">
        <v>6</v>
      </c>
      <c r="G14" s="40">
        <v>7</v>
      </c>
    </row>
    <row r="15" spans="1:10" ht="12.75" customHeight="1" x14ac:dyDescent="0.2">
      <c r="A15" s="119" t="s">
        <v>55</v>
      </c>
      <c r="B15" s="111" t="s">
        <v>8</v>
      </c>
      <c r="C15" s="112"/>
      <c r="D15" s="112"/>
      <c r="E15" s="112"/>
      <c r="F15" s="112"/>
      <c r="G15" s="113"/>
    </row>
    <row r="16" spans="1:10" ht="22.5" x14ac:dyDescent="0.2">
      <c r="A16" s="120"/>
      <c r="B16" s="119" t="s">
        <v>89</v>
      </c>
      <c r="C16" s="46" t="s">
        <v>9</v>
      </c>
      <c r="D16" s="34">
        <v>0.5</v>
      </c>
      <c r="E16" s="34">
        <f>D16-G16</f>
        <v>0.5</v>
      </c>
      <c r="F16" s="34"/>
      <c r="G16" s="34"/>
    </row>
    <row r="17" spans="1:7" x14ac:dyDescent="0.2">
      <c r="A17" s="120"/>
      <c r="B17" s="121"/>
      <c r="C17" s="34" t="s">
        <v>10</v>
      </c>
      <c r="D17" s="34">
        <v>13.5</v>
      </c>
      <c r="E17" s="34">
        <f t="shared" ref="E17:E63" si="0">D17-G17</f>
        <v>13.5</v>
      </c>
      <c r="F17" s="34">
        <v>9</v>
      </c>
      <c r="G17" s="34"/>
    </row>
    <row r="18" spans="1:7" ht="21" customHeight="1" x14ac:dyDescent="0.2">
      <c r="A18" s="120"/>
      <c r="B18" s="121"/>
      <c r="C18" s="46" t="s">
        <v>11</v>
      </c>
      <c r="D18" s="34">
        <v>0.6</v>
      </c>
      <c r="E18" s="34">
        <f t="shared" si="0"/>
        <v>0.6</v>
      </c>
      <c r="F18" s="34">
        <v>0.5</v>
      </c>
      <c r="G18" s="34"/>
    </row>
    <row r="19" spans="1:7" ht="14.25" hidden="1" customHeight="1" x14ac:dyDescent="0.2">
      <c r="A19" s="120"/>
      <c r="B19" s="121"/>
      <c r="C19" s="34"/>
      <c r="D19" s="34"/>
      <c r="E19" s="34">
        <f t="shared" si="0"/>
        <v>0</v>
      </c>
      <c r="F19" s="34"/>
      <c r="G19" s="34"/>
    </row>
    <row r="20" spans="1:7" ht="0.75" hidden="1" customHeight="1" x14ac:dyDescent="0.2">
      <c r="A20" s="120"/>
      <c r="B20" s="121"/>
      <c r="C20" s="34"/>
      <c r="D20" s="34"/>
      <c r="E20" s="34">
        <f t="shared" si="0"/>
        <v>0</v>
      </c>
      <c r="F20" s="34"/>
      <c r="G20" s="34"/>
    </row>
    <row r="21" spans="1:7" x14ac:dyDescent="0.2">
      <c r="A21" s="120"/>
      <c r="B21" s="121"/>
      <c r="C21" s="34" t="s">
        <v>43</v>
      </c>
      <c r="D21" s="34">
        <v>8</v>
      </c>
      <c r="E21" s="34">
        <f t="shared" si="0"/>
        <v>8</v>
      </c>
      <c r="F21" s="34">
        <v>6.1</v>
      </c>
      <c r="G21" s="34"/>
    </row>
    <row r="22" spans="1:7" ht="12" customHeight="1" x14ac:dyDescent="0.2">
      <c r="A22" s="120"/>
      <c r="B22" s="121"/>
      <c r="C22" s="34" t="s">
        <v>12</v>
      </c>
      <c r="D22" s="34">
        <v>24.8</v>
      </c>
      <c r="E22" s="34">
        <f t="shared" si="0"/>
        <v>24.8</v>
      </c>
      <c r="F22" s="34">
        <v>18.899999999999999</v>
      </c>
      <c r="G22" s="34"/>
    </row>
    <row r="23" spans="1:7" ht="1.5" hidden="1" customHeight="1" x14ac:dyDescent="0.2">
      <c r="A23" s="120"/>
      <c r="B23" s="121"/>
      <c r="C23" s="46"/>
      <c r="D23" s="34"/>
      <c r="E23" s="34">
        <f t="shared" si="0"/>
        <v>0</v>
      </c>
      <c r="F23" s="34"/>
      <c r="G23" s="34"/>
    </row>
    <row r="24" spans="1:7" x14ac:dyDescent="0.2">
      <c r="A24" s="120"/>
      <c r="B24" s="121"/>
      <c r="C24" s="46" t="s">
        <v>13</v>
      </c>
      <c r="D24" s="34">
        <v>9.6999999999999993</v>
      </c>
      <c r="E24" s="34">
        <f t="shared" si="0"/>
        <v>9.6999999999999993</v>
      </c>
      <c r="F24" s="34"/>
      <c r="G24" s="34"/>
    </row>
    <row r="25" spans="1:7" x14ac:dyDescent="0.2">
      <c r="A25" s="120"/>
      <c r="B25" s="122"/>
      <c r="C25" s="34" t="s">
        <v>14</v>
      </c>
      <c r="D25" s="34">
        <v>9</v>
      </c>
      <c r="E25" s="34">
        <f t="shared" si="0"/>
        <v>9</v>
      </c>
      <c r="F25" s="34">
        <v>6.8</v>
      </c>
      <c r="G25" s="34"/>
    </row>
    <row r="26" spans="1:7" x14ac:dyDescent="0.2">
      <c r="A26" s="120"/>
      <c r="B26" s="119" t="s">
        <v>74</v>
      </c>
      <c r="C26" s="34" t="s">
        <v>15</v>
      </c>
      <c r="D26" s="34">
        <v>8.8000000000000007</v>
      </c>
      <c r="E26" s="34">
        <f t="shared" si="0"/>
        <v>8.8000000000000007</v>
      </c>
      <c r="F26" s="34">
        <v>6</v>
      </c>
      <c r="G26" s="34"/>
    </row>
    <row r="27" spans="1:7" x14ac:dyDescent="0.2">
      <c r="A27" s="120"/>
      <c r="B27" s="122"/>
      <c r="C27" s="34" t="s">
        <v>87</v>
      </c>
      <c r="D27" s="34">
        <v>15.3</v>
      </c>
      <c r="E27" s="34">
        <f t="shared" si="0"/>
        <v>15.3</v>
      </c>
      <c r="F27" s="34">
        <v>10.4</v>
      </c>
      <c r="G27" s="34"/>
    </row>
    <row r="28" spans="1:7" x14ac:dyDescent="0.2">
      <c r="A28" s="120"/>
      <c r="B28" s="119" t="s">
        <v>72</v>
      </c>
      <c r="C28" s="34" t="s">
        <v>16</v>
      </c>
      <c r="D28" s="34">
        <v>30.2</v>
      </c>
      <c r="E28" s="34">
        <f t="shared" si="0"/>
        <v>30.2</v>
      </c>
      <c r="F28" s="34">
        <v>10.5</v>
      </c>
      <c r="G28" s="34"/>
    </row>
    <row r="29" spans="1:7" x14ac:dyDescent="0.2">
      <c r="A29" s="120"/>
      <c r="B29" s="122"/>
      <c r="C29" s="34" t="s">
        <v>17</v>
      </c>
      <c r="D29" s="34">
        <v>107.8</v>
      </c>
      <c r="E29" s="34">
        <f t="shared" si="0"/>
        <v>107.8</v>
      </c>
      <c r="F29" s="34">
        <v>64.599999999999994</v>
      </c>
      <c r="G29" s="34"/>
    </row>
    <row r="30" spans="1:7" ht="22.5" x14ac:dyDescent="0.2">
      <c r="A30" s="120"/>
      <c r="B30" s="123" t="s">
        <v>75</v>
      </c>
      <c r="C30" s="47" t="s">
        <v>81</v>
      </c>
      <c r="D30" s="35"/>
      <c r="E30" s="35">
        <f t="shared" si="0"/>
        <v>0</v>
      </c>
      <c r="F30" s="35"/>
      <c r="G30" s="35"/>
    </row>
    <row r="31" spans="1:7" ht="22.5" x14ac:dyDescent="0.2">
      <c r="A31" s="120"/>
      <c r="B31" s="125"/>
      <c r="C31" s="47" t="s">
        <v>25</v>
      </c>
      <c r="D31" s="35">
        <v>3.5</v>
      </c>
      <c r="E31" s="35">
        <f t="shared" si="0"/>
        <v>3.5</v>
      </c>
      <c r="F31" s="35">
        <v>2.5</v>
      </c>
      <c r="G31" s="35"/>
    </row>
    <row r="32" spans="1:7" x14ac:dyDescent="0.2">
      <c r="A32" s="120"/>
      <c r="B32" s="125"/>
      <c r="C32" s="35" t="s">
        <v>19</v>
      </c>
      <c r="D32" s="35">
        <v>10.199999999999999</v>
      </c>
      <c r="E32" s="35">
        <f t="shared" si="0"/>
        <v>10.199999999999999</v>
      </c>
      <c r="F32" s="35">
        <v>7.6</v>
      </c>
      <c r="G32" s="35"/>
    </row>
    <row r="33" spans="1:14" x14ac:dyDescent="0.2">
      <c r="A33" s="120"/>
      <c r="B33" s="124"/>
      <c r="C33" s="35" t="s">
        <v>88</v>
      </c>
      <c r="D33" s="35">
        <v>13.7</v>
      </c>
      <c r="E33" s="35">
        <f t="shared" si="0"/>
        <v>13.7</v>
      </c>
      <c r="F33" s="35">
        <v>6.8</v>
      </c>
      <c r="G33" s="35"/>
    </row>
    <row r="34" spans="1:14" x14ac:dyDescent="0.2">
      <c r="A34" s="120"/>
      <c r="B34" s="35"/>
      <c r="C34" s="36" t="s">
        <v>20</v>
      </c>
      <c r="D34" s="36">
        <f>SUM(D16:D33)</f>
        <v>255.59999999999997</v>
      </c>
      <c r="E34" s="36">
        <f t="shared" si="0"/>
        <v>255.59999999999997</v>
      </c>
      <c r="F34" s="36">
        <f>SUM(F16:F33)</f>
        <v>149.69999999999999</v>
      </c>
      <c r="G34" s="36">
        <f>SUM(G16:G33)</f>
        <v>0</v>
      </c>
    </row>
    <row r="35" spans="1:14" x14ac:dyDescent="0.2">
      <c r="A35" s="120"/>
      <c r="B35" s="126" t="s">
        <v>21</v>
      </c>
      <c r="C35" s="127"/>
      <c r="D35" s="127"/>
      <c r="E35" s="127"/>
      <c r="F35" s="127"/>
      <c r="G35" s="128"/>
    </row>
    <row r="36" spans="1:14" x14ac:dyDescent="0.2">
      <c r="A36" s="120"/>
      <c r="B36" s="123" t="s">
        <v>71</v>
      </c>
      <c r="C36" s="35" t="s">
        <v>23</v>
      </c>
      <c r="D36" s="35">
        <v>23</v>
      </c>
      <c r="E36" s="35">
        <f t="shared" si="0"/>
        <v>23</v>
      </c>
      <c r="F36" s="37"/>
      <c r="G36" s="37"/>
    </row>
    <row r="37" spans="1:14" x14ac:dyDescent="0.2">
      <c r="A37" s="120"/>
      <c r="B37" s="124"/>
      <c r="C37" s="36" t="s">
        <v>20</v>
      </c>
      <c r="D37" s="36">
        <f>D36</f>
        <v>23</v>
      </c>
      <c r="E37" s="36">
        <f t="shared" si="0"/>
        <v>23</v>
      </c>
      <c r="F37" s="36">
        <f>F36</f>
        <v>0</v>
      </c>
      <c r="G37" s="36">
        <f>G36</f>
        <v>0</v>
      </c>
    </row>
    <row r="38" spans="1:14" x14ac:dyDescent="0.2">
      <c r="A38" s="120"/>
      <c r="B38" s="111" t="s">
        <v>90</v>
      </c>
      <c r="C38" s="112"/>
      <c r="D38" s="112"/>
      <c r="E38" s="112"/>
      <c r="F38" s="112"/>
      <c r="G38" s="113"/>
    </row>
    <row r="39" spans="1:14" x14ac:dyDescent="0.2">
      <c r="A39" s="120"/>
      <c r="B39" s="119" t="s">
        <v>72</v>
      </c>
      <c r="C39" s="34" t="s">
        <v>24</v>
      </c>
      <c r="D39" s="34">
        <v>294</v>
      </c>
      <c r="E39" s="34">
        <f t="shared" si="0"/>
        <v>294</v>
      </c>
      <c r="F39" s="38"/>
      <c r="G39" s="38"/>
    </row>
    <row r="40" spans="1:14" x14ac:dyDescent="0.2">
      <c r="A40" s="120"/>
      <c r="B40" s="121"/>
      <c r="C40" s="39" t="s">
        <v>20</v>
      </c>
      <c r="D40" s="39">
        <f>D39</f>
        <v>294</v>
      </c>
      <c r="E40" s="39">
        <f t="shared" si="0"/>
        <v>294</v>
      </c>
      <c r="F40" s="39">
        <f>F39</f>
        <v>0</v>
      </c>
      <c r="G40" s="39">
        <f>G39</f>
        <v>0</v>
      </c>
    </row>
    <row r="41" spans="1:14" x14ac:dyDescent="0.2">
      <c r="A41" s="48"/>
      <c r="B41" s="111" t="s">
        <v>91</v>
      </c>
      <c r="C41" s="112"/>
      <c r="D41" s="112"/>
      <c r="E41" s="112"/>
      <c r="F41" s="112"/>
      <c r="G41" s="113"/>
    </row>
    <row r="42" spans="1:14" x14ac:dyDescent="0.2">
      <c r="A42" s="48"/>
      <c r="B42" s="114" t="s">
        <v>92</v>
      </c>
      <c r="C42" s="35" t="s">
        <v>52</v>
      </c>
      <c r="D42" s="35">
        <v>64.7</v>
      </c>
      <c r="E42" s="35">
        <f>D42-G42</f>
        <v>64.7</v>
      </c>
      <c r="F42" s="35">
        <v>43.6</v>
      </c>
      <c r="G42" s="35"/>
    </row>
    <row r="43" spans="1:14" x14ac:dyDescent="0.2">
      <c r="A43" s="48"/>
      <c r="B43" s="115"/>
      <c r="C43" s="35" t="s">
        <v>53</v>
      </c>
      <c r="D43" s="35">
        <v>14.3</v>
      </c>
      <c r="E43" s="35">
        <f>D43-G43</f>
        <v>14.3</v>
      </c>
      <c r="F43" s="35">
        <v>10</v>
      </c>
      <c r="G43" s="35"/>
    </row>
    <row r="44" spans="1:14" ht="13.5" thickBot="1" x14ac:dyDescent="0.25">
      <c r="A44" s="48"/>
      <c r="B44" s="115"/>
      <c r="C44" s="36" t="s">
        <v>20</v>
      </c>
      <c r="D44" s="36">
        <f>SUM(D42:D43)</f>
        <v>79</v>
      </c>
      <c r="E44" s="49">
        <f>D44-G44</f>
        <v>79</v>
      </c>
      <c r="F44" s="36">
        <f>SUM(F42:F43)</f>
        <v>53.6</v>
      </c>
      <c r="G44" s="36">
        <f>SUM(G42:G43)</f>
        <v>0</v>
      </c>
    </row>
    <row r="45" spans="1:14" ht="13.5" thickBot="1" x14ac:dyDescent="0.25">
      <c r="A45" s="52" t="s">
        <v>20</v>
      </c>
      <c r="B45" s="53"/>
      <c r="C45" s="53"/>
      <c r="D45" s="42">
        <f>D34+D37+D40+D44</f>
        <v>651.59999999999991</v>
      </c>
      <c r="E45" s="15">
        <f t="shared" si="0"/>
        <v>651.59999999999991</v>
      </c>
      <c r="F45" s="42">
        <f>F34+F37+F40+F44</f>
        <v>203.29999999999998</v>
      </c>
      <c r="G45" s="42">
        <f>G34+G37+G40+G44</f>
        <v>0</v>
      </c>
      <c r="N45" s="3"/>
    </row>
    <row r="46" spans="1:14" x14ac:dyDescent="0.2">
      <c r="A46" s="116" t="s">
        <v>45</v>
      </c>
      <c r="B46" s="74" t="s">
        <v>93</v>
      </c>
      <c r="C46" s="75"/>
      <c r="D46" s="75"/>
      <c r="E46" s="75"/>
      <c r="F46" s="75"/>
      <c r="G46" s="76"/>
      <c r="N46" s="4"/>
    </row>
    <row r="47" spans="1:14" ht="22.5" x14ac:dyDescent="0.2">
      <c r="A47" s="110"/>
      <c r="B47" s="109" t="s">
        <v>73</v>
      </c>
      <c r="C47" s="6" t="s">
        <v>25</v>
      </c>
      <c r="D47" s="2">
        <v>136.5</v>
      </c>
      <c r="E47" s="2">
        <f t="shared" si="0"/>
        <v>136.5</v>
      </c>
      <c r="F47" s="22"/>
      <c r="G47" s="22"/>
    </row>
    <row r="48" spans="1:14" x14ac:dyDescent="0.2">
      <c r="A48" s="110"/>
      <c r="B48" s="110"/>
      <c r="C48" s="7" t="s">
        <v>26</v>
      </c>
      <c r="D48" s="2">
        <v>248.2</v>
      </c>
      <c r="E48" s="2">
        <f t="shared" si="0"/>
        <v>248.2</v>
      </c>
      <c r="F48" s="22"/>
      <c r="G48" s="22"/>
    </row>
    <row r="49" spans="1:7" x14ac:dyDescent="0.2">
      <c r="A49" s="110"/>
      <c r="B49" s="110"/>
      <c r="C49" s="7" t="s">
        <v>28</v>
      </c>
      <c r="D49" s="2">
        <v>144.69999999999999</v>
      </c>
      <c r="E49" s="2">
        <f t="shared" si="0"/>
        <v>144.69999999999999</v>
      </c>
      <c r="F49" s="22"/>
      <c r="G49" s="22"/>
    </row>
    <row r="50" spans="1:7" ht="13.5" thickBot="1" x14ac:dyDescent="0.25">
      <c r="A50" s="110"/>
      <c r="B50" s="110"/>
      <c r="C50" s="24" t="s">
        <v>20</v>
      </c>
      <c r="D50" s="23">
        <f>SUM(D47:D49)</f>
        <v>529.4</v>
      </c>
      <c r="E50" s="23">
        <f t="shared" si="0"/>
        <v>529.4</v>
      </c>
      <c r="F50" s="23">
        <f>SUM(F47:F49)</f>
        <v>0</v>
      </c>
      <c r="G50" s="23">
        <f>SUM(G47:G49)</f>
        <v>0</v>
      </c>
    </row>
    <row r="51" spans="1:7" ht="13.5" thickBot="1" x14ac:dyDescent="0.25">
      <c r="A51" s="52" t="s">
        <v>20</v>
      </c>
      <c r="B51" s="53"/>
      <c r="C51" s="53"/>
      <c r="D51" s="15">
        <f>D50</f>
        <v>529.4</v>
      </c>
      <c r="E51" s="15">
        <f t="shared" si="0"/>
        <v>529.4</v>
      </c>
      <c r="F51" s="15">
        <f>F50</f>
        <v>0</v>
      </c>
      <c r="G51" s="16">
        <f>G50</f>
        <v>0</v>
      </c>
    </row>
    <row r="52" spans="1:7" ht="12.75" customHeight="1" x14ac:dyDescent="0.2">
      <c r="A52" s="62" t="s">
        <v>82</v>
      </c>
      <c r="B52" s="65" t="s">
        <v>8</v>
      </c>
      <c r="C52" s="66"/>
      <c r="D52" s="66"/>
      <c r="E52" s="66"/>
      <c r="F52" s="66"/>
      <c r="G52" s="67"/>
    </row>
    <row r="53" spans="1:7" x14ac:dyDescent="0.2">
      <c r="A53" s="62"/>
      <c r="B53" s="8" t="s">
        <v>18</v>
      </c>
      <c r="C53" s="9" t="s">
        <v>16</v>
      </c>
      <c r="D53" s="10">
        <v>11.2</v>
      </c>
      <c r="E53" s="10">
        <f t="shared" si="0"/>
        <v>11.2</v>
      </c>
      <c r="F53" s="10"/>
      <c r="G53" s="10"/>
    </row>
    <row r="54" spans="1:7" ht="0.75" hidden="1" customHeight="1" x14ac:dyDescent="0.2">
      <c r="A54" s="62"/>
      <c r="B54" s="8"/>
      <c r="C54" s="9"/>
      <c r="D54" s="10"/>
      <c r="E54" s="10">
        <f t="shared" si="0"/>
        <v>0</v>
      </c>
      <c r="F54" s="10"/>
      <c r="G54" s="10"/>
    </row>
    <row r="55" spans="1:7" hidden="1" x14ac:dyDescent="0.2">
      <c r="A55" s="62"/>
      <c r="B55" s="8" t="s">
        <v>42</v>
      </c>
      <c r="C55" s="33" t="s">
        <v>13</v>
      </c>
      <c r="D55" s="10"/>
      <c r="E55" s="10">
        <f t="shared" si="0"/>
        <v>0</v>
      </c>
      <c r="F55" s="10"/>
      <c r="G55" s="10"/>
    </row>
    <row r="56" spans="1:7" x14ac:dyDescent="0.2">
      <c r="A56" s="62"/>
      <c r="B56" s="10"/>
      <c r="C56" s="11" t="s">
        <v>20</v>
      </c>
      <c r="D56" s="11">
        <f>SUM(D53:D55)</f>
        <v>11.2</v>
      </c>
      <c r="E56" s="11">
        <f t="shared" si="0"/>
        <v>11.2</v>
      </c>
      <c r="F56" s="11">
        <f>SUM(F54:F55)</f>
        <v>0</v>
      </c>
      <c r="G56" s="11">
        <f>G53+G54</f>
        <v>0</v>
      </c>
    </row>
    <row r="57" spans="1:7" x14ac:dyDescent="0.2">
      <c r="A57" s="62"/>
      <c r="B57" s="74" t="s">
        <v>94</v>
      </c>
      <c r="C57" s="75"/>
      <c r="D57" s="75"/>
      <c r="E57" s="75"/>
      <c r="F57" s="75"/>
      <c r="G57" s="76"/>
    </row>
    <row r="58" spans="1:7" x14ac:dyDescent="0.2">
      <c r="A58" s="62"/>
      <c r="B58" s="59" t="s">
        <v>76</v>
      </c>
      <c r="C58" s="12" t="s">
        <v>29</v>
      </c>
      <c r="D58" s="35">
        <v>21.3</v>
      </c>
      <c r="E58" s="35">
        <f t="shared" si="0"/>
        <v>21.3</v>
      </c>
      <c r="F58" s="35">
        <v>15.9</v>
      </c>
      <c r="G58" s="10"/>
    </row>
    <row r="59" spans="1:7" ht="13.5" thickBot="1" x14ac:dyDescent="0.25">
      <c r="A59" s="62"/>
      <c r="B59" s="61"/>
      <c r="C59" s="13" t="s">
        <v>20</v>
      </c>
      <c r="D59" s="41">
        <f>D58</f>
        <v>21.3</v>
      </c>
      <c r="E59" s="41">
        <f t="shared" si="0"/>
        <v>21.3</v>
      </c>
      <c r="F59" s="41">
        <f>F58</f>
        <v>15.9</v>
      </c>
      <c r="G59" s="14">
        <f>G58</f>
        <v>0</v>
      </c>
    </row>
    <row r="60" spans="1:7" ht="13.5" thickBot="1" x14ac:dyDescent="0.25">
      <c r="A60" s="52" t="s">
        <v>3</v>
      </c>
      <c r="B60" s="53"/>
      <c r="C60" s="53"/>
      <c r="D60" s="42">
        <f>D56+D59</f>
        <v>32.5</v>
      </c>
      <c r="E60" s="42">
        <f t="shared" si="0"/>
        <v>32.5</v>
      </c>
      <c r="F60" s="42">
        <f>F56+F59</f>
        <v>15.9</v>
      </c>
      <c r="G60" s="16">
        <f>G56+G59</f>
        <v>0</v>
      </c>
    </row>
    <row r="61" spans="1:7" x14ac:dyDescent="0.2">
      <c r="A61" s="62" t="s">
        <v>44</v>
      </c>
      <c r="B61" s="65" t="s">
        <v>8</v>
      </c>
      <c r="C61" s="66"/>
      <c r="D61" s="66"/>
      <c r="E61" s="66"/>
      <c r="F61" s="66"/>
      <c r="G61" s="67"/>
    </row>
    <row r="62" spans="1:7" ht="12" customHeight="1" x14ac:dyDescent="0.2">
      <c r="A62" s="62"/>
      <c r="B62" s="59" t="s">
        <v>72</v>
      </c>
      <c r="C62" s="17" t="s">
        <v>16</v>
      </c>
      <c r="D62" s="10">
        <v>13.4</v>
      </c>
      <c r="E62" s="10">
        <f t="shared" si="0"/>
        <v>13.4</v>
      </c>
      <c r="F62" s="10"/>
      <c r="G62" s="10"/>
    </row>
    <row r="63" spans="1:7" ht="12.75" hidden="1" customHeight="1" x14ac:dyDescent="0.2">
      <c r="A63" s="62"/>
      <c r="B63" s="58"/>
      <c r="C63" s="17"/>
      <c r="D63" s="10"/>
      <c r="E63" s="10">
        <f t="shared" si="0"/>
        <v>0</v>
      </c>
      <c r="F63" s="10"/>
      <c r="G63" s="10"/>
    </row>
    <row r="64" spans="1:7" x14ac:dyDescent="0.2">
      <c r="A64" s="62"/>
      <c r="B64" s="60"/>
      <c r="C64" s="11" t="s">
        <v>20</v>
      </c>
      <c r="D64" s="11">
        <f>SUM(D62:D63)</f>
        <v>13.4</v>
      </c>
      <c r="E64" s="11">
        <f>SUM(E62:E63)</f>
        <v>13.4</v>
      </c>
      <c r="F64" s="11">
        <f>SUM(F62:F63)</f>
        <v>0</v>
      </c>
      <c r="G64" s="11">
        <f ca="1">SUM(A54:G69)</f>
        <v>0</v>
      </c>
    </row>
    <row r="65" spans="1:7" x14ac:dyDescent="0.2">
      <c r="A65" s="62"/>
      <c r="B65" s="74" t="s">
        <v>94</v>
      </c>
      <c r="C65" s="75"/>
      <c r="D65" s="75"/>
      <c r="E65" s="75"/>
      <c r="F65" s="75"/>
      <c r="G65" s="76"/>
    </row>
    <row r="66" spans="1:7" x14ac:dyDescent="0.2">
      <c r="A66" s="62"/>
      <c r="B66" s="59" t="s">
        <v>76</v>
      </c>
      <c r="C66" s="12" t="s">
        <v>29</v>
      </c>
      <c r="D66" s="10">
        <v>10.6</v>
      </c>
      <c r="E66" s="10">
        <f>D66-G66</f>
        <v>10.6</v>
      </c>
      <c r="F66" s="10">
        <v>7.9</v>
      </c>
      <c r="G66" s="10"/>
    </row>
    <row r="67" spans="1:7" ht="13.5" thickBot="1" x14ac:dyDescent="0.25">
      <c r="A67" s="62"/>
      <c r="B67" s="61"/>
      <c r="C67" s="13" t="s">
        <v>20</v>
      </c>
      <c r="D67" s="14">
        <f>SUM(D66)</f>
        <v>10.6</v>
      </c>
      <c r="E67" s="14">
        <f>SUM(E66)</f>
        <v>10.6</v>
      </c>
      <c r="F67" s="14">
        <f>SUM(F66)</f>
        <v>7.9</v>
      </c>
      <c r="G67" s="14">
        <f>SUM(G66)</f>
        <v>0</v>
      </c>
    </row>
    <row r="68" spans="1:7" ht="13.5" thickBot="1" x14ac:dyDescent="0.25">
      <c r="A68" s="52" t="s">
        <v>3</v>
      </c>
      <c r="B68" s="53"/>
      <c r="C68" s="53"/>
      <c r="D68" s="42">
        <f>SUM(D64,D67)</f>
        <v>24</v>
      </c>
      <c r="E68" s="42">
        <f>SUM(E64,E67)</f>
        <v>24</v>
      </c>
      <c r="F68" s="15">
        <f>F64+F67</f>
        <v>7.9</v>
      </c>
      <c r="G68" s="16">
        <f>G67</f>
        <v>0</v>
      </c>
    </row>
    <row r="69" spans="1:7" ht="12.75" customHeight="1" x14ac:dyDescent="0.2">
      <c r="A69" s="62" t="s">
        <v>56</v>
      </c>
      <c r="B69" s="65" t="s">
        <v>8</v>
      </c>
      <c r="C69" s="66"/>
      <c r="D69" s="66"/>
      <c r="E69" s="66"/>
      <c r="F69" s="66"/>
      <c r="G69" s="67"/>
    </row>
    <row r="70" spans="1:7" x14ac:dyDescent="0.2">
      <c r="A70" s="62"/>
      <c r="B70" s="59" t="s">
        <v>72</v>
      </c>
      <c r="C70" s="9" t="s">
        <v>16</v>
      </c>
      <c r="D70" s="10">
        <v>9.1999999999999993</v>
      </c>
      <c r="E70" s="10">
        <f>D70-G70</f>
        <v>9.1999999999999993</v>
      </c>
      <c r="F70" s="10"/>
      <c r="G70" s="10"/>
    </row>
    <row r="71" spans="1:7" x14ac:dyDescent="0.2">
      <c r="A71" s="62"/>
      <c r="B71" s="60"/>
      <c r="C71" s="10" t="s">
        <v>17</v>
      </c>
      <c r="D71" s="10">
        <v>7.7</v>
      </c>
      <c r="E71" s="10">
        <f>D71-G71</f>
        <v>7.7</v>
      </c>
      <c r="F71" s="10">
        <v>4.7</v>
      </c>
      <c r="G71" s="10"/>
    </row>
    <row r="72" spans="1:7" hidden="1" x14ac:dyDescent="0.2">
      <c r="A72" s="62"/>
      <c r="B72" s="8"/>
      <c r="C72" s="9"/>
      <c r="D72" s="10"/>
      <c r="E72" s="10">
        <f>D72-G72</f>
        <v>0</v>
      </c>
      <c r="F72" s="10"/>
      <c r="G72" s="10"/>
    </row>
    <row r="73" spans="1:7" x14ac:dyDescent="0.2">
      <c r="A73" s="62"/>
      <c r="B73" s="8"/>
      <c r="C73" s="11" t="s">
        <v>20</v>
      </c>
      <c r="D73" s="11">
        <f>SUM(D70:D72)</f>
        <v>16.899999999999999</v>
      </c>
      <c r="E73" s="11">
        <f>D73-G73</f>
        <v>16.899999999999999</v>
      </c>
      <c r="F73" s="11">
        <f>SUM(F70:F72)</f>
        <v>4.7</v>
      </c>
      <c r="G73" s="11">
        <f>SUM(G70:G72)</f>
        <v>0</v>
      </c>
    </row>
    <row r="74" spans="1:7" x14ac:dyDescent="0.2">
      <c r="A74" s="62"/>
      <c r="B74" s="74" t="s">
        <v>94</v>
      </c>
      <c r="C74" s="75"/>
      <c r="D74" s="75"/>
      <c r="E74" s="75"/>
      <c r="F74" s="75"/>
      <c r="G74" s="76"/>
    </row>
    <row r="75" spans="1:7" x14ac:dyDescent="0.2">
      <c r="A75" s="62"/>
      <c r="B75" s="59" t="s">
        <v>76</v>
      </c>
      <c r="C75" s="12" t="s">
        <v>29</v>
      </c>
      <c r="D75" s="10">
        <v>10.9</v>
      </c>
      <c r="E75" s="10">
        <f>D75-G75</f>
        <v>10.9</v>
      </c>
      <c r="F75" s="10">
        <v>8.1999999999999993</v>
      </c>
      <c r="G75" s="10"/>
    </row>
    <row r="76" spans="1:7" ht="13.5" thickBot="1" x14ac:dyDescent="0.25">
      <c r="A76" s="62"/>
      <c r="B76" s="61"/>
      <c r="C76" s="13" t="s">
        <v>20</v>
      </c>
      <c r="D76" s="14">
        <f>D75</f>
        <v>10.9</v>
      </c>
      <c r="E76" s="14">
        <f t="shared" ref="E76:E139" si="1">D76-G76</f>
        <v>10.9</v>
      </c>
      <c r="F76" s="14">
        <f>F75</f>
        <v>8.1999999999999993</v>
      </c>
      <c r="G76" s="14">
        <f>G75</f>
        <v>0</v>
      </c>
    </row>
    <row r="77" spans="1:7" ht="13.5" thickBot="1" x14ac:dyDescent="0.25">
      <c r="A77" s="52" t="s">
        <v>3</v>
      </c>
      <c r="B77" s="53"/>
      <c r="C77" s="53"/>
      <c r="D77" s="15">
        <f>D73+D76</f>
        <v>27.799999999999997</v>
      </c>
      <c r="E77" s="15">
        <f t="shared" si="1"/>
        <v>27.799999999999997</v>
      </c>
      <c r="F77" s="42">
        <f>F73+F76</f>
        <v>12.899999999999999</v>
      </c>
      <c r="G77" s="16">
        <f>G73+G76</f>
        <v>0</v>
      </c>
    </row>
    <row r="78" spans="1:7" ht="12.75" customHeight="1" x14ac:dyDescent="0.2">
      <c r="A78" s="62" t="s">
        <v>57</v>
      </c>
      <c r="B78" s="65" t="s">
        <v>8</v>
      </c>
      <c r="C78" s="66"/>
      <c r="D78" s="66"/>
      <c r="E78" s="66"/>
      <c r="F78" s="66"/>
      <c r="G78" s="67"/>
    </row>
    <row r="79" spans="1:7" x14ac:dyDescent="0.2">
      <c r="A79" s="62"/>
      <c r="B79" s="59" t="s">
        <v>72</v>
      </c>
      <c r="C79" s="9" t="s">
        <v>16</v>
      </c>
      <c r="D79" s="10">
        <v>10</v>
      </c>
      <c r="E79" s="10">
        <f t="shared" si="1"/>
        <v>10</v>
      </c>
      <c r="F79" s="10"/>
      <c r="G79" s="10"/>
    </row>
    <row r="80" spans="1:7" x14ac:dyDescent="0.2">
      <c r="A80" s="62"/>
      <c r="B80" s="60"/>
      <c r="C80" s="10" t="s">
        <v>17</v>
      </c>
      <c r="D80" s="10">
        <v>7.7</v>
      </c>
      <c r="E80" s="10">
        <f t="shared" si="1"/>
        <v>7.7</v>
      </c>
      <c r="F80" s="10">
        <v>4.7</v>
      </c>
      <c r="G80" s="10"/>
    </row>
    <row r="81" spans="1:7" hidden="1" x14ac:dyDescent="0.2">
      <c r="A81" s="62"/>
      <c r="B81" s="8"/>
      <c r="C81" s="9"/>
      <c r="D81" s="10"/>
      <c r="E81" s="10">
        <f t="shared" si="1"/>
        <v>0</v>
      </c>
      <c r="F81" s="10"/>
      <c r="G81" s="10"/>
    </row>
    <row r="82" spans="1:7" x14ac:dyDescent="0.2">
      <c r="A82" s="62"/>
      <c r="B82" s="10"/>
      <c r="C82" s="11" t="s">
        <v>20</v>
      </c>
      <c r="D82" s="11">
        <f>SUM(D79:D81)</f>
        <v>17.7</v>
      </c>
      <c r="E82" s="11">
        <f t="shared" si="1"/>
        <v>17.7</v>
      </c>
      <c r="F82" s="11">
        <f>SUM(F79:F81)</f>
        <v>4.7</v>
      </c>
      <c r="G82" s="11">
        <f>SUM(G79:G81)</f>
        <v>0</v>
      </c>
    </row>
    <row r="83" spans="1:7" x14ac:dyDescent="0.2">
      <c r="A83" s="62"/>
      <c r="B83" s="74" t="s">
        <v>94</v>
      </c>
      <c r="C83" s="75"/>
      <c r="D83" s="75"/>
      <c r="E83" s="75"/>
      <c r="F83" s="75"/>
      <c r="G83" s="76"/>
    </row>
    <row r="84" spans="1:7" x14ac:dyDescent="0.2">
      <c r="A84" s="62"/>
      <c r="B84" s="59" t="s">
        <v>76</v>
      </c>
      <c r="C84" s="12" t="s">
        <v>29</v>
      </c>
      <c r="D84" s="35">
        <v>26.8</v>
      </c>
      <c r="E84" s="35">
        <f t="shared" si="1"/>
        <v>26.8</v>
      </c>
      <c r="F84" s="10">
        <v>20.100000000000001</v>
      </c>
      <c r="G84" s="10"/>
    </row>
    <row r="85" spans="1:7" ht="13.5" thickBot="1" x14ac:dyDescent="0.25">
      <c r="A85" s="62"/>
      <c r="B85" s="61"/>
      <c r="C85" s="13" t="s">
        <v>20</v>
      </c>
      <c r="D85" s="14">
        <f>D84</f>
        <v>26.8</v>
      </c>
      <c r="E85" s="43">
        <f t="shared" si="1"/>
        <v>26.8</v>
      </c>
      <c r="F85" s="14">
        <f>F84</f>
        <v>20.100000000000001</v>
      </c>
      <c r="G85" s="30">
        <f>G84</f>
        <v>0</v>
      </c>
    </row>
    <row r="86" spans="1:7" ht="13.5" thickBot="1" x14ac:dyDescent="0.25">
      <c r="A86" s="52" t="s">
        <v>3</v>
      </c>
      <c r="B86" s="53"/>
      <c r="C86" s="53"/>
      <c r="D86" s="15">
        <f>D82+D85</f>
        <v>44.5</v>
      </c>
      <c r="E86" s="15">
        <f t="shared" si="1"/>
        <v>44.5</v>
      </c>
      <c r="F86" s="15">
        <f>F82+F85</f>
        <v>24.8</v>
      </c>
      <c r="G86" s="16">
        <f>G82+G85</f>
        <v>0</v>
      </c>
    </row>
    <row r="87" spans="1:7" ht="12.75" customHeight="1" x14ac:dyDescent="0.2">
      <c r="A87" s="62" t="s">
        <v>58</v>
      </c>
      <c r="B87" s="65" t="s">
        <v>8</v>
      </c>
      <c r="C87" s="66"/>
      <c r="D87" s="66"/>
      <c r="E87" s="66"/>
      <c r="F87" s="66"/>
      <c r="G87" s="67"/>
    </row>
    <row r="88" spans="1:7" x14ac:dyDescent="0.2">
      <c r="A88" s="62"/>
      <c r="B88" s="59" t="s">
        <v>72</v>
      </c>
      <c r="C88" s="9" t="s">
        <v>16</v>
      </c>
      <c r="D88" s="35">
        <v>17.3</v>
      </c>
      <c r="E88" s="35">
        <f t="shared" si="1"/>
        <v>17.3</v>
      </c>
      <c r="F88" s="10"/>
      <c r="G88" s="10"/>
    </row>
    <row r="89" spans="1:7" x14ac:dyDescent="0.2">
      <c r="A89" s="62"/>
      <c r="B89" s="60"/>
      <c r="C89" s="10" t="s">
        <v>17</v>
      </c>
      <c r="D89" s="10">
        <v>7.7</v>
      </c>
      <c r="E89" s="10">
        <f t="shared" si="1"/>
        <v>7.7</v>
      </c>
      <c r="F89" s="10">
        <v>4.7</v>
      </c>
      <c r="G89" s="10"/>
    </row>
    <row r="90" spans="1:7" ht="0.75" hidden="1" customHeight="1" x14ac:dyDescent="0.2">
      <c r="A90" s="62"/>
      <c r="B90" s="8"/>
      <c r="C90" s="9"/>
      <c r="D90" s="10"/>
      <c r="E90" s="10">
        <f t="shared" si="1"/>
        <v>0</v>
      </c>
      <c r="F90" s="10"/>
      <c r="G90" s="10"/>
    </row>
    <row r="91" spans="1:7" x14ac:dyDescent="0.2">
      <c r="A91" s="62"/>
      <c r="B91" s="10"/>
      <c r="C91" s="11" t="s">
        <v>20</v>
      </c>
      <c r="D91" s="11">
        <f>SUM(D88:D90)</f>
        <v>25</v>
      </c>
      <c r="E91" s="11">
        <f t="shared" si="1"/>
        <v>25</v>
      </c>
      <c r="F91" s="11">
        <f>SUM(F88:F90)</f>
        <v>4.7</v>
      </c>
      <c r="G91" s="11">
        <f>SUM(G88:G90)</f>
        <v>0</v>
      </c>
    </row>
    <row r="92" spans="1:7" x14ac:dyDescent="0.2">
      <c r="A92" s="62"/>
      <c r="B92" s="74" t="s">
        <v>94</v>
      </c>
      <c r="C92" s="75"/>
      <c r="D92" s="75"/>
      <c r="E92" s="75"/>
      <c r="F92" s="75"/>
      <c r="G92" s="76"/>
    </row>
    <row r="93" spans="1:7" x14ac:dyDescent="0.2">
      <c r="A93" s="62"/>
      <c r="B93" s="59" t="s">
        <v>76</v>
      </c>
      <c r="C93" s="12" t="s">
        <v>29</v>
      </c>
      <c r="D93" s="10">
        <v>15.7</v>
      </c>
      <c r="E93" s="10">
        <f t="shared" si="1"/>
        <v>15.7</v>
      </c>
      <c r="F93" s="10">
        <v>11.7</v>
      </c>
      <c r="G93" s="10"/>
    </row>
    <row r="94" spans="1:7" ht="13.5" thickBot="1" x14ac:dyDescent="0.25">
      <c r="A94" s="62"/>
      <c r="B94" s="61"/>
      <c r="C94" s="13" t="s">
        <v>20</v>
      </c>
      <c r="D94" s="14">
        <f>D93</f>
        <v>15.7</v>
      </c>
      <c r="E94" s="14">
        <f t="shared" si="1"/>
        <v>15.7</v>
      </c>
      <c r="F94" s="14">
        <f>F93</f>
        <v>11.7</v>
      </c>
      <c r="G94" s="14">
        <f>G93</f>
        <v>0</v>
      </c>
    </row>
    <row r="95" spans="1:7" ht="13.5" thickBot="1" x14ac:dyDescent="0.25">
      <c r="A95" s="52" t="s">
        <v>3</v>
      </c>
      <c r="B95" s="53"/>
      <c r="C95" s="53"/>
      <c r="D95" s="42">
        <f>D91+D94</f>
        <v>40.700000000000003</v>
      </c>
      <c r="E95" s="42">
        <f t="shared" si="1"/>
        <v>40.700000000000003</v>
      </c>
      <c r="F95" s="15">
        <f>F91+F94</f>
        <v>16.399999999999999</v>
      </c>
      <c r="G95" s="16">
        <f>G91+G94</f>
        <v>0</v>
      </c>
    </row>
    <row r="96" spans="1:7" ht="12.75" customHeight="1" x14ac:dyDescent="0.2">
      <c r="A96" s="62" t="s">
        <v>59</v>
      </c>
      <c r="B96" s="65" t="s">
        <v>8</v>
      </c>
      <c r="C96" s="66"/>
      <c r="D96" s="66"/>
      <c r="E96" s="66"/>
      <c r="F96" s="66"/>
      <c r="G96" s="67"/>
    </row>
    <row r="97" spans="1:7" x14ac:dyDescent="0.2">
      <c r="A97" s="62"/>
      <c r="B97" s="59" t="s">
        <v>72</v>
      </c>
      <c r="C97" s="9" t="s">
        <v>16</v>
      </c>
      <c r="D97" s="10">
        <v>11.7</v>
      </c>
      <c r="E97" s="10">
        <f t="shared" si="1"/>
        <v>11.7</v>
      </c>
      <c r="F97" s="10"/>
      <c r="G97" s="10"/>
    </row>
    <row r="98" spans="1:7" x14ac:dyDescent="0.2">
      <c r="A98" s="62"/>
      <c r="B98" s="60"/>
      <c r="C98" s="10" t="s">
        <v>17</v>
      </c>
      <c r="D98" s="10">
        <v>7.7</v>
      </c>
      <c r="E98" s="10">
        <f t="shared" si="1"/>
        <v>7.7</v>
      </c>
      <c r="F98" s="10">
        <v>4.7</v>
      </c>
      <c r="G98" s="10"/>
    </row>
    <row r="99" spans="1:7" hidden="1" x14ac:dyDescent="0.2">
      <c r="A99" s="62"/>
      <c r="B99" s="8"/>
      <c r="C99" s="9"/>
      <c r="D99" s="10"/>
      <c r="E99" s="10">
        <f t="shared" si="1"/>
        <v>0</v>
      </c>
      <c r="F99" s="10"/>
      <c r="G99" s="10"/>
    </row>
    <row r="100" spans="1:7" x14ac:dyDescent="0.2">
      <c r="A100" s="62"/>
      <c r="B100" s="10"/>
      <c r="C100" s="11" t="s">
        <v>20</v>
      </c>
      <c r="D100" s="11">
        <f>SUM(D97:D99)</f>
        <v>19.399999999999999</v>
      </c>
      <c r="E100" s="11">
        <f>D100-G100</f>
        <v>19.399999999999999</v>
      </c>
      <c r="F100" s="11">
        <f>SUM(F97:F99)</f>
        <v>4.7</v>
      </c>
      <c r="G100" s="11">
        <f>SUM(G97:G99)</f>
        <v>0</v>
      </c>
    </row>
    <row r="101" spans="1:7" x14ac:dyDescent="0.2">
      <c r="A101" s="62"/>
      <c r="B101" s="74" t="s">
        <v>94</v>
      </c>
      <c r="C101" s="75"/>
      <c r="D101" s="75"/>
      <c r="E101" s="75"/>
      <c r="F101" s="75"/>
      <c r="G101" s="76"/>
    </row>
    <row r="102" spans="1:7" x14ac:dyDescent="0.2">
      <c r="A102" s="62"/>
      <c r="B102" s="59" t="s">
        <v>76</v>
      </c>
      <c r="C102" s="12" t="s">
        <v>29</v>
      </c>
      <c r="D102" s="10">
        <v>21.9</v>
      </c>
      <c r="E102" s="10">
        <f t="shared" si="1"/>
        <v>21.9</v>
      </c>
      <c r="F102" s="10">
        <v>16.3</v>
      </c>
      <c r="G102" s="10"/>
    </row>
    <row r="103" spans="1:7" ht="13.5" thickBot="1" x14ac:dyDescent="0.25">
      <c r="A103" s="62"/>
      <c r="B103" s="61"/>
      <c r="C103" s="13" t="s">
        <v>20</v>
      </c>
      <c r="D103" s="14">
        <f>D102</f>
        <v>21.9</v>
      </c>
      <c r="E103" s="14">
        <f>D103-G103</f>
        <v>21.9</v>
      </c>
      <c r="F103" s="14">
        <f>F102</f>
        <v>16.3</v>
      </c>
      <c r="G103" s="14">
        <f>G102</f>
        <v>0</v>
      </c>
    </row>
    <row r="104" spans="1:7" ht="13.5" thickBot="1" x14ac:dyDescent="0.25">
      <c r="A104" s="52" t="s">
        <v>3</v>
      </c>
      <c r="B104" s="53"/>
      <c r="C104" s="53"/>
      <c r="D104" s="42">
        <f>D100+D103</f>
        <v>41.3</v>
      </c>
      <c r="E104" s="42">
        <f>D104-G104</f>
        <v>41.3</v>
      </c>
      <c r="F104" s="42">
        <f>F100+F103</f>
        <v>21</v>
      </c>
      <c r="G104" s="16">
        <f>G100+G103</f>
        <v>0</v>
      </c>
    </row>
    <row r="105" spans="1:7" ht="12.75" customHeight="1" x14ac:dyDescent="0.2">
      <c r="A105" s="62" t="s">
        <v>60</v>
      </c>
      <c r="B105" s="65" t="s">
        <v>8</v>
      </c>
      <c r="C105" s="66"/>
      <c r="D105" s="69"/>
      <c r="E105" s="69"/>
      <c r="F105" s="69"/>
      <c r="G105" s="70"/>
    </row>
    <row r="106" spans="1:7" x14ac:dyDescent="0.2">
      <c r="A106" s="62"/>
      <c r="B106" s="59" t="s">
        <v>72</v>
      </c>
      <c r="C106" s="9" t="s">
        <v>16</v>
      </c>
      <c r="D106" s="10">
        <v>19.399999999999999</v>
      </c>
      <c r="E106" s="10">
        <f t="shared" si="1"/>
        <v>19.399999999999999</v>
      </c>
      <c r="F106" s="10"/>
      <c r="G106" s="10"/>
    </row>
    <row r="107" spans="1:7" x14ac:dyDescent="0.2">
      <c r="A107" s="62"/>
      <c r="B107" s="60"/>
      <c r="C107" s="10" t="s">
        <v>17</v>
      </c>
      <c r="D107" s="10">
        <v>6.2</v>
      </c>
      <c r="E107" s="10">
        <f t="shared" si="1"/>
        <v>6.2</v>
      </c>
      <c r="F107" s="10">
        <v>3.3</v>
      </c>
      <c r="G107" s="10"/>
    </row>
    <row r="108" spans="1:7" ht="0.75" hidden="1" customHeight="1" x14ac:dyDescent="0.2">
      <c r="A108" s="62"/>
      <c r="B108" s="8"/>
      <c r="C108" s="9"/>
      <c r="D108" s="10"/>
      <c r="E108" s="10">
        <f t="shared" si="1"/>
        <v>0</v>
      </c>
      <c r="F108" s="10"/>
      <c r="G108" s="10"/>
    </row>
    <row r="109" spans="1:7" x14ac:dyDescent="0.2">
      <c r="A109" s="62"/>
      <c r="B109" s="18"/>
      <c r="C109" s="11" t="s">
        <v>20</v>
      </c>
      <c r="D109" s="11">
        <f>SUM(D106:D108)</f>
        <v>25.599999999999998</v>
      </c>
      <c r="E109" s="11">
        <f t="shared" si="1"/>
        <v>25.599999999999998</v>
      </c>
      <c r="F109" s="11">
        <f>SUM(F106:F108)</f>
        <v>3.3</v>
      </c>
      <c r="G109" s="11">
        <f>SUM(G106:G108)</f>
        <v>0</v>
      </c>
    </row>
    <row r="110" spans="1:7" x14ac:dyDescent="0.2">
      <c r="A110" s="62"/>
      <c r="B110" s="74" t="s">
        <v>94</v>
      </c>
      <c r="C110" s="75"/>
      <c r="D110" s="75"/>
      <c r="E110" s="75"/>
      <c r="F110" s="75"/>
      <c r="G110" s="76"/>
    </row>
    <row r="111" spans="1:7" x14ac:dyDescent="0.2">
      <c r="A111" s="62"/>
      <c r="B111" s="59" t="s">
        <v>76</v>
      </c>
      <c r="C111" s="12" t="s">
        <v>29</v>
      </c>
      <c r="D111" s="10">
        <v>10.9</v>
      </c>
      <c r="E111" s="10">
        <f t="shared" si="1"/>
        <v>10.9</v>
      </c>
      <c r="F111" s="10">
        <v>8.1999999999999993</v>
      </c>
      <c r="G111" s="10"/>
    </row>
    <row r="112" spans="1:7" ht="13.5" thickBot="1" x14ac:dyDescent="0.25">
      <c r="A112" s="62"/>
      <c r="B112" s="61"/>
      <c r="C112" s="13" t="s">
        <v>20</v>
      </c>
      <c r="D112" s="14">
        <f>D111</f>
        <v>10.9</v>
      </c>
      <c r="E112" s="14">
        <f t="shared" si="1"/>
        <v>10.9</v>
      </c>
      <c r="F112" s="14">
        <f>F111</f>
        <v>8.1999999999999993</v>
      </c>
      <c r="G112" s="14">
        <f>G111</f>
        <v>0</v>
      </c>
    </row>
    <row r="113" spans="1:7" ht="13.5" thickBot="1" x14ac:dyDescent="0.25">
      <c r="A113" s="52" t="s">
        <v>3</v>
      </c>
      <c r="B113" s="53"/>
      <c r="C113" s="53"/>
      <c r="D113" s="15">
        <f>D109+D112</f>
        <v>36.5</v>
      </c>
      <c r="E113" s="15">
        <f t="shared" si="1"/>
        <v>36.5</v>
      </c>
      <c r="F113" s="15">
        <f>F109+F112</f>
        <v>11.5</v>
      </c>
      <c r="G113" s="16">
        <f>G109+G112</f>
        <v>0</v>
      </c>
    </row>
    <row r="114" spans="1:7" ht="12.75" customHeight="1" x14ac:dyDescent="0.2">
      <c r="A114" s="62" t="s">
        <v>61</v>
      </c>
      <c r="B114" s="65" t="s">
        <v>8</v>
      </c>
      <c r="C114" s="66"/>
      <c r="D114" s="69"/>
      <c r="E114" s="69"/>
      <c r="F114" s="69"/>
      <c r="G114" s="70"/>
    </row>
    <row r="115" spans="1:7" x14ac:dyDescent="0.2">
      <c r="A115" s="62"/>
      <c r="B115" s="59" t="s">
        <v>72</v>
      </c>
      <c r="C115" s="9" t="s">
        <v>16</v>
      </c>
      <c r="D115" s="10">
        <v>7.6</v>
      </c>
      <c r="E115" s="10">
        <f t="shared" si="1"/>
        <v>7.6</v>
      </c>
      <c r="F115" s="10"/>
      <c r="G115" s="10"/>
    </row>
    <row r="116" spans="1:7" x14ac:dyDescent="0.2">
      <c r="A116" s="62"/>
      <c r="B116" s="60"/>
      <c r="C116" s="10" t="s">
        <v>17</v>
      </c>
      <c r="D116" s="10">
        <v>6.1</v>
      </c>
      <c r="E116" s="10">
        <f t="shared" si="1"/>
        <v>6.1</v>
      </c>
      <c r="F116" s="10">
        <v>3.5</v>
      </c>
      <c r="G116" s="10"/>
    </row>
    <row r="117" spans="1:7" hidden="1" x14ac:dyDescent="0.2">
      <c r="A117" s="62"/>
      <c r="B117" s="8"/>
      <c r="C117" s="9"/>
      <c r="D117" s="10"/>
      <c r="E117" s="10">
        <f t="shared" si="1"/>
        <v>0</v>
      </c>
      <c r="F117" s="10"/>
      <c r="G117" s="10"/>
    </row>
    <row r="118" spans="1:7" x14ac:dyDescent="0.2">
      <c r="A118" s="62"/>
      <c r="B118" s="10"/>
      <c r="C118" s="11" t="s">
        <v>20</v>
      </c>
      <c r="D118" s="11">
        <f>SUM(D115:D117)</f>
        <v>13.7</v>
      </c>
      <c r="E118" s="11">
        <f>D118-G118</f>
        <v>13.7</v>
      </c>
      <c r="F118" s="11">
        <f>SUM(F115:F117)</f>
        <v>3.5</v>
      </c>
      <c r="G118" s="11">
        <f>SUM(G115:G117)</f>
        <v>0</v>
      </c>
    </row>
    <row r="119" spans="1:7" x14ac:dyDescent="0.2">
      <c r="A119" s="62"/>
      <c r="B119" s="74" t="s">
        <v>94</v>
      </c>
      <c r="C119" s="75"/>
      <c r="D119" s="75"/>
      <c r="E119" s="75"/>
      <c r="F119" s="75"/>
      <c r="G119" s="76"/>
    </row>
    <row r="120" spans="1:7" x14ac:dyDescent="0.2">
      <c r="A120" s="62"/>
      <c r="B120" s="59" t="s">
        <v>76</v>
      </c>
      <c r="C120" s="12" t="s">
        <v>29</v>
      </c>
      <c r="D120" s="10">
        <v>10.3</v>
      </c>
      <c r="E120" s="10">
        <f t="shared" si="1"/>
        <v>10.3</v>
      </c>
      <c r="F120" s="10">
        <v>7.7</v>
      </c>
      <c r="G120" s="10"/>
    </row>
    <row r="121" spans="1:7" ht="13.5" thickBot="1" x14ac:dyDescent="0.25">
      <c r="A121" s="62"/>
      <c r="B121" s="61"/>
      <c r="C121" s="13" t="s">
        <v>20</v>
      </c>
      <c r="D121" s="14">
        <f>D120</f>
        <v>10.3</v>
      </c>
      <c r="E121" s="14">
        <f t="shared" si="1"/>
        <v>10.3</v>
      </c>
      <c r="F121" s="14">
        <f>F120</f>
        <v>7.7</v>
      </c>
      <c r="G121" s="14">
        <f>G120</f>
        <v>0</v>
      </c>
    </row>
    <row r="122" spans="1:7" ht="13.5" thickBot="1" x14ac:dyDescent="0.25">
      <c r="A122" s="52" t="s">
        <v>3</v>
      </c>
      <c r="B122" s="53"/>
      <c r="C122" s="53"/>
      <c r="D122" s="15">
        <f>D118+D121</f>
        <v>24</v>
      </c>
      <c r="E122" s="15">
        <f t="shared" si="1"/>
        <v>24</v>
      </c>
      <c r="F122" s="15">
        <f>F118+F121</f>
        <v>11.2</v>
      </c>
      <c r="G122" s="16">
        <f>G118+G121</f>
        <v>0</v>
      </c>
    </row>
    <row r="123" spans="1:7" ht="12.75" customHeight="1" x14ac:dyDescent="0.2">
      <c r="A123" s="62" t="s">
        <v>62</v>
      </c>
      <c r="B123" s="65" t="s">
        <v>8</v>
      </c>
      <c r="C123" s="66"/>
      <c r="D123" s="69"/>
      <c r="E123" s="69"/>
      <c r="F123" s="69"/>
      <c r="G123" s="70"/>
    </row>
    <row r="124" spans="1:7" x14ac:dyDescent="0.2">
      <c r="A124" s="62"/>
      <c r="B124" s="59" t="s">
        <v>72</v>
      </c>
      <c r="C124" s="9" t="s">
        <v>16</v>
      </c>
      <c r="D124" s="10">
        <v>10.1</v>
      </c>
      <c r="E124" s="10">
        <f t="shared" si="1"/>
        <v>10.1</v>
      </c>
      <c r="F124" s="10"/>
      <c r="G124" s="10"/>
    </row>
    <row r="125" spans="1:7" x14ac:dyDescent="0.2">
      <c r="A125" s="62"/>
      <c r="B125" s="60"/>
      <c r="C125" s="10" t="s">
        <v>17</v>
      </c>
      <c r="D125" s="10">
        <v>4.3</v>
      </c>
      <c r="E125" s="10">
        <f t="shared" si="1"/>
        <v>4.3</v>
      </c>
      <c r="F125" s="10">
        <v>2.2999999999999998</v>
      </c>
      <c r="G125" s="10"/>
    </row>
    <row r="126" spans="1:7" hidden="1" x14ac:dyDescent="0.2">
      <c r="A126" s="62"/>
      <c r="B126" s="8"/>
      <c r="C126" s="9"/>
      <c r="D126" s="10"/>
      <c r="E126" s="10">
        <f t="shared" si="1"/>
        <v>0</v>
      </c>
      <c r="F126" s="10"/>
      <c r="G126" s="10"/>
    </row>
    <row r="127" spans="1:7" x14ac:dyDescent="0.2">
      <c r="A127" s="62"/>
      <c r="B127" s="10"/>
      <c r="C127" s="11" t="s">
        <v>20</v>
      </c>
      <c r="D127" s="11">
        <f>SUM(D124:D126)</f>
        <v>14.399999999999999</v>
      </c>
      <c r="E127" s="11">
        <f>D127-G127</f>
        <v>14.399999999999999</v>
      </c>
      <c r="F127" s="11">
        <f>SUM(F124:F126)</f>
        <v>2.2999999999999998</v>
      </c>
      <c r="G127" s="11">
        <f>SUM(G124:G126)</f>
        <v>0</v>
      </c>
    </row>
    <row r="128" spans="1:7" x14ac:dyDescent="0.2">
      <c r="A128" s="62"/>
      <c r="B128" s="74" t="s">
        <v>94</v>
      </c>
      <c r="C128" s="75"/>
      <c r="D128" s="75"/>
      <c r="E128" s="75"/>
      <c r="F128" s="75"/>
      <c r="G128" s="76"/>
    </row>
    <row r="129" spans="1:7" x14ac:dyDescent="0.2">
      <c r="A129" s="62"/>
      <c r="B129" s="59" t="s">
        <v>76</v>
      </c>
      <c r="C129" s="12" t="s">
        <v>29</v>
      </c>
      <c r="D129" s="10">
        <v>10.8</v>
      </c>
      <c r="E129" s="10">
        <f t="shared" si="1"/>
        <v>10.8</v>
      </c>
      <c r="F129" s="10">
        <v>8.1</v>
      </c>
      <c r="G129" s="10"/>
    </row>
    <row r="130" spans="1:7" ht="13.5" thickBot="1" x14ac:dyDescent="0.25">
      <c r="A130" s="62"/>
      <c r="B130" s="61"/>
      <c r="C130" s="13" t="s">
        <v>20</v>
      </c>
      <c r="D130" s="14">
        <f>D129</f>
        <v>10.8</v>
      </c>
      <c r="E130" s="14">
        <f t="shared" si="1"/>
        <v>10.8</v>
      </c>
      <c r="F130" s="14">
        <f>F129</f>
        <v>8.1</v>
      </c>
      <c r="G130" s="14">
        <f>G129</f>
        <v>0</v>
      </c>
    </row>
    <row r="131" spans="1:7" ht="13.5" thickBot="1" x14ac:dyDescent="0.25">
      <c r="A131" s="52" t="s">
        <v>3</v>
      </c>
      <c r="B131" s="53"/>
      <c r="C131" s="53"/>
      <c r="D131" s="42">
        <f>D127+D130</f>
        <v>25.2</v>
      </c>
      <c r="E131" s="42">
        <f t="shared" si="1"/>
        <v>25.2</v>
      </c>
      <c r="F131" s="42">
        <f>F127+F130</f>
        <v>10.399999999999999</v>
      </c>
      <c r="G131" s="16">
        <f>G127+G130</f>
        <v>0</v>
      </c>
    </row>
    <row r="132" spans="1:7" ht="12.75" customHeight="1" x14ac:dyDescent="0.2">
      <c r="A132" s="62" t="s">
        <v>63</v>
      </c>
      <c r="B132" s="65" t="s">
        <v>8</v>
      </c>
      <c r="C132" s="66"/>
      <c r="D132" s="69"/>
      <c r="E132" s="69"/>
      <c r="F132" s="69"/>
      <c r="G132" s="70"/>
    </row>
    <row r="133" spans="1:7" x14ac:dyDescent="0.2">
      <c r="A133" s="62"/>
      <c r="B133" s="59" t="s">
        <v>72</v>
      </c>
      <c r="C133" s="9" t="s">
        <v>16</v>
      </c>
      <c r="D133" s="10">
        <v>3.4</v>
      </c>
      <c r="E133" s="10">
        <f t="shared" si="1"/>
        <v>3.4</v>
      </c>
      <c r="F133" s="10"/>
      <c r="G133" s="10"/>
    </row>
    <row r="134" spans="1:7" x14ac:dyDescent="0.2">
      <c r="A134" s="62"/>
      <c r="B134" s="60"/>
      <c r="C134" s="10" t="s">
        <v>17</v>
      </c>
      <c r="D134" s="10">
        <v>4.2</v>
      </c>
      <c r="E134" s="10">
        <f t="shared" si="1"/>
        <v>4.2</v>
      </c>
      <c r="F134" s="10">
        <v>2.2000000000000002</v>
      </c>
      <c r="G134" s="10"/>
    </row>
    <row r="135" spans="1:7" hidden="1" x14ac:dyDescent="0.2">
      <c r="A135" s="62"/>
      <c r="B135" s="8"/>
      <c r="C135" s="9"/>
      <c r="D135" s="10"/>
      <c r="E135" s="10">
        <f t="shared" si="1"/>
        <v>0</v>
      </c>
      <c r="F135" s="10"/>
      <c r="G135" s="10"/>
    </row>
    <row r="136" spans="1:7" x14ac:dyDescent="0.2">
      <c r="A136" s="62"/>
      <c r="B136" s="10"/>
      <c r="C136" s="11" t="s">
        <v>20</v>
      </c>
      <c r="D136" s="11">
        <f>SUM(D133:D135)</f>
        <v>7.6</v>
      </c>
      <c r="E136" s="11">
        <f>D136-G136</f>
        <v>7.6</v>
      </c>
      <c r="F136" s="11">
        <f>SUM(F133:F135)</f>
        <v>2.2000000000000002</v>
      </c>
      <c r="G136" s="11">
        <f>SUM(G133:G135)</f>
        <v>0</v>
      </c>
    </row>
    <row r="137" spans="1:7" x14ac:dyDescent="0.2">
      <c r="A137" s="62"/>
      <c r="B137" s="74" t="s">
        <v>94</v>
      </c>
      <c r="C137" s="75"/>
      <c r="D137" s="75"/>
      <c r="E137" s="75"/>
      <c r="F137" s="75"/>
      <c r="G137" s="76"/>
    </row>
    <row r="138" spans="1:7" x14ac:dyDescent="0.2">
      <c r="A138" s="62"/>
      <c r="B138" s="59" t="s">
        <v>76</v>
      </c>
      <c r="C138" s="12" t="s">
        <v>29</v>
      </c>
      <c r="D138" s="10">
        <v>5.2</v>
      </c>
      <c r="E138" s="10">
        <f t="shared" si="1"/>
        <v>5.2</v>
      </c>
      <c r="F138" s="10">
        <v>3.9</v>
      </c>
      <c r="G138" s="10"/>
    </row>
    <row r="139" spans="1:7" ht="13.5" thickBot="1" x14ac:dyDescent="0.25">
      <c r="A139" s="62"/>
      <c r="B139" s="61"/>
      <c r="C139" s="13" t="s">
        <v>20</v>
      </c>
      <c r="D139" s="14">
        <f>D138</f>
        <v>5.2</v>
      </c>
      <c r="E139" s="14">
        <f t="shared" si="1"/>
        <v>5.2</v>
      </c>
      <c r="F139" s="14">
        <f>F138</f>
        <v>3.9</v>
      </c>
      <c r="G139" s="14">
        <f>G138</f>
        <v>0</v>
      </c>
    </row>
    <row r="140" spans="1:7" ht="13.5" thickBot="1" x14ac:dyDescent="0.25">
      <c r="A140" s="52" t="s">
        <v>3</v>
      </c>
      <c r="B140" s="53"/>
      <c r="C140" s="53"/>
      <c r="D140" s="15">
        <f>D136+D139</f>
        <v>12.8</v>
      </c>
      <c r="E140" s="15">
        <f>D140-G140</f>
        <v>12.8</v>
      </c>
      <c r="F140" s="15">
        <f>F136+F139</f>
        <v>6.1</v>
      </c>
      <c r="G140" s="16">
        <f>G136+G139</f>
        <v>0</v>
      </c>
    </row>
    <row r="141" spans="1:7" ht="12.75" customHeight="1" x14ac:dyDescent="0.2">
      <c r="A141" s="62" t="s">
        <v>64</v>
      </c>
      <c r="B141" s="65" t="s">
        <v>8</v>
      </c>
      <c r="C141" s="66"/>
      <c r="D141" s="69"/>
      <c r="E141" s="69"/>
      <c r="F141" s="69"/>
      <c r="G141" s="70"/>
    </row>
    <row r="142" spans="1:7" x14ac:dyDescent="0.2">
      <c r="A142" s="62"/>
      <c r="B142" s="59" t="s">
        <v>72</v>
      </c>
      <c r="C142" s="9" t="s">
        <v>16</v>
      </c>
      <c r="D142" s="35">
        <v>7.4</v>
      </c>
      <c r="E142" s="35">
        <f t="shared" ref="E142:E175" si="2">D142-G142</f>
        <v>7.4</v>
      </c>
      <c r="F142" s="10"/>
      <c r="G142" s="10"/>
    </row>
    <row r="143" spans="1:7" x14ac:dyDescent="0.2">
      <c r="A143" s="62"/>
      <c r="B143" s="60"/>
      <c r="C143" s="10" t="s">
        <v>17</v>
      </c>
      <c r="D143" s="10">
        <v>4.3</v>
      </c>
      <c r="E143" s="10">
        <f t="shared" si="2"/>
        <v>4.3</v>
      </c>
      <c r="F143" s="10">
        <v>2.2000000000000002</v>
      </c>
      <c r="G143" s="10"/>
    </row>
    <row r="144" spans="1:7" ht="0.75" hidden="1" customHeight="1" x14ac:dyDescent="0.2">
      <c r="A144" s="62"/>
      <c r="B144" s="8"/>
      <c r="C144" s="9"/>
      <c r="D144" s="10"/>
      <c r="E144" s="10">
        <f t="shared" si="2"/>
        <v>0</v>
      </c>
      <c r="F144" s="10"/>
      <c r="G144" s="10"/>
    </row>
    <row r="145" spans="1:7" x14ac:dyDescent="0.2">
      <c r="A145" s="62"/>
      <c r="B145" s="10"/>
      <c r="C145" s="11" t="s">
        <v>20</v>
      </c>
      <c r="D145" s="11">
        <f>SUM(D142:D144)</f>
        <v>11.7</v>
      </c>
      <c r="E145" s="11">
        <f t="shared" si="2"/>
        <v>11.7</v>
      </c>
      <c r="F145" s="11">
        <f>SUM(F142:F144)</f>
        <v>2.2000000000000002</v>
      </c>
      <c r="G145" s="11">
        <f>SUM(G142:G144)</f>
        <v>0</v>
      </c>
    </row>
    <row r="146" spans="1:7" x14ac:dyDescent="0.2">
      <c r="A146" s="62"/>
      <c r="B146" s="74" t="s">
        <v>94</v>
      </c>
      <c r="C146" s="75"/>
      <c r="D146" s="75"/>
      <c r="E146" s="75"/>
      <c r="F146" s="75"/>
      <c r="G146" s="76"/>
    </row>
    <row r="147" spans="1:7" x14ac:dyDescent="0.2">
      <c r="A147" s="62"/>
      <c r="B147" s="59" t="s">
        <v>76</v>
      </c>
      <c r="C147" s="12" t="s">
        <v>29</v>
      </c>
      <c r="D147" s="10">
        <v>5.2</v>
      </c>
      <c r="E147" s="10">
        <f t="shared" si="2"/>
        <v>5.2</v>
      </c>
      <c r="F147" s="10">
        <v>3.9</v>
      </c>
      <c r="G147" s="10"/>
    </row>
    <row r="148" spans="1:7" ht="13.5" thickBot="1" x14ac:dyDescent="0.25">
      <c r="A148" s="62"/>
      <c r="B148" s="61"/>
      <c r="C148" s="13" t="s">
        <v>20</v>
      </c>
      <c r="D148" s="14">
        <f>D147</f>
        <v>5.2</v>
      </c>
      <c r="E148" s="14">
        <f t="shared" si="2"/>
        <v>5.2</v>
      </c>
      <c r="F148" s="14">
        <f>F147</f>
        <v>3.9</v>
      </c>
      <c r="G148" s="14">
        <f>G147</f>
        <v>0</v>
      </c>
    </row>
    <row r="149" spans="1:7" ht="13.5" thickBot="1" x14ac:dyDescent="0.25">
      <c r="A149" s="52" t="s">
        <v>3</v>
      </c>
      <c r="B149" s="53"/>
      <c r="C149" s="53"/>
      <c r="D149" s="15">
        <f>D145+D148</f>
        <v>16.899999999999999</v>
      </c>
      <c r="E149" s="15">
        <f t="shared" si="2"/>
        <v>16.899999999999999</v>
      </c>
      <c r="F149" s="42">
        <f>F145+F148</f>
        <v>6.1</v>
      </c>
      <c r="G149" s="16">
        <f>G145+G148</f>
        <v>0</v>
      </c>
    </row>
    <row r="150" spans="1:7" x14ac:dyDescent="0.2">
      <c r="A150" s="63" t="s">
        <v>46</v>
      </c>
      <c r="B150" s="71" t="s">
        <v>8</v>
      </c>
      <c r="C150" s="71"/>
      <c r="D150" s="71"/>
      <c r="E150" s="71"/>
      <c r="F150" s="71"/>
      <c r="G150" s="71"/>
    </row>
    <row r="151" spans="1:7" x14ac:dyDescent="0.2">
      <c r="A151" s="58"/>
      <c r="B151" s="59" t="s">
        <v>77</v>
      </c>
      <c r="C151" s="12" t="s">
        <v>27</v>
      </c>
      <c r="D151" s="10">
        <v>429.1</v>
      </c>
      <c r="E151" s="10">
        <f t="shared" si="2"/>
        <v>429.1</v>
      </c>
      <c r="F151" s="35">
        <v>302.8</v>
      </c>
      <c r="G151" s="10"/>
    </row>
    <row r="152" spans="1:7" ht="13.5" customHeight="1" thickBot="1" x14ac:dyDescent="0.25">
      <c r="A152" s="58"/>
      <c r="B152" s="58"/>
      <c r="C152" s="13" t="s">
        <v>20</v>
      </c>
      <c r="D152" s="14">
        <f>D151</f>
        <v>429.1</v>
      </c>
      <c r="E152" s="14">
        <f t="shared" si="2"/>
        <v>429.1</v>
      </c>
      <c r="F152" s="41">
        <f>F151</f>
        <v>302.8</v>
      </c>
      <c r="G152" s="14">
        <f>G151</f>
        <v>0</v>
      </c>
    </row>
    <row r="153" spans="1:7" ht="13.5" customHeight="1" thickBot="1" x14ac:dyDescent="0.25">
      <c r="A153" s="52" t="s">
        <v>20</v>
      </c>
      <c r="B153" s="53"/>
      <c r="C153" s="53"/>
      <c r="D153" s="15">
        <f>D152</f>
        <v>429.1</v>
      </c>
      <c r="E153" s="15">
        <f t="shared" si="2"/>
        <v>429.1</v>
      </c>
      <c r="F153" s="42">
        <f>F152</f>
        <v>302.8</v>
      </c>
      <c r="G153" s="16">
        <f>G152</f>
        <v>0</v>
      </c>
    </row>
    <row r="154" spans="1:7" ht="14.25" customHeight="1" x14ac:dyDescent="0.2">
      <c r="A154" s="77" t="s">
        <v>50</v>
      </c>
      <c r="B154" s="71" t="s">
        <v>8</v>
      </c>
      <c r="C154" s="71"/>
      <c r="D154" s="71"/>
      <c r="E154" s="71"/>
      <c r="F154" s="71"/>
      <c r="G154" s="71"/>
    </row>
    <row r="155" spans="1:7" ht="13.5" customHeight="1" x14ac:dyDescent="0.2">
      <c r="A155" s="78"/>
      <c r="B155" s="72" t="s">
        <v>72</v>
      </c>
      <c r="C155" s="9" t="s">
        <v>16</v>
      </c>
      <c r="D155" s="10">
        <v>0.9</v>
      </c>
      <c r="E155" s="10">
        <v>0.9</v>
      </c>
      <c r="F155" s="10"/>
      <c r="G155" s="10"/>
    </row>
    <row r="156" spans="1:7" ht="15" customHeight="1" thickBot="1" x14ac:dyDescent="0.25">
      <c r="A156" s="79"/>
      <c r="B156" s="73"/>
      <c r="C156" s="11" t="s">
        <v>20</v>
      </c>
      <c r="D156" s="11">
        <f>D155</f>
        <v>0.9</v>
      </c>
      <c r="E156" s="11">
        <f>D156-G156</f>
        <v>0.9</v>
      </c>
      <c r="F156" s="11">
        <f>F155</f>
        <v>0</v>
      </c>
      <c r="G156" s="11">
        <f>G155</f>
        <v>0</v>
      </c>
    </row>
    <row r="157" spans="1:7" ht="13.5" customHeight="1" thickBot="1" x14ac:dyDescent="0.25">
      <c r="A157" s="52" t="s">
        <v>20</v>
      </c>
      <c r="B157" s="53"/>
      <c r="C157" s="53"/>
      <c r="D157" s="15">
        <f>D156</f>
        <v>0.9</v>
      </c>
      <c r="E157" s="15">
        <f>D157-G157</f>
        <v>0.9</v>
      </c>
      <c r="F157" s="15">
        <f>F156</f>
        <v>0</v>
      </c>
      <c r="G157" s="16">
        <f>G156</f>
        <v>0</v>
      </c>
    </row>
    <row r="158" spans="1:7" x14ac:dyDescent="0.2">
      <c r="A158" s="62" t="s">
        <v>47</v>
      </c>
      <c r="B158" s="71" t="s">
        <v>8</v>
      </c>
      <c r="C158" s="71"/>
      <c r="D158" s="71"/>
      <c r="E158" s="71"/>
      <c r="F158" s="71"/>
      <c r="G158" s="71"/>
    </row>
    <row r="159" spans="1:7" x14ac:dyDescent="0.2">
      <c r="A159" s="58"/>
      <c r="B159" s="72" t="s">
        <v>72</v>
      </c>
      <c r="C159" s="9" t="s">
        <v>16</v>
      </c>
      <c r="D159" s="10">
        <v>10.1</v>
      </c>
      <c r="E159" s="10">
        <f t="shared" si="2"/>
        <v>10.1</v>
      </c>
      <c r="F159" s="10"/>
      <c r="G159" s="10"/>
    </row>
    <row r="160" spans="1:7" x14ac:dyDescent="0.2">
      <c r="A160" s="58"/>
      <c r="B160" s="73"/>
      <c r="C160" s="11" t="s">
        <v>20</v>
      </c>
      <c r="D160" s="11">
        <f>D159</f>
        <v>10.1</v>
      </c>
      <c r="E160" s="11">
        <f t="shared" si="2"/>
        <v>10.1</v>
      </c>
      <c r="F160" s="11">
        <f>F159</f>
        <v>0</v>
      </c>
      <c r="G160" s="11">
        <f>G159</f>
        <v>0</v>
      </c>
    </row>
    <row r="161" spans="1:7" x14ac:dyDescent="0.2">
      <c r="A161" s="58"/>
      <c r="B161" s="74" t="s">
        <v>94</v>
      </c>
      <c r="C161" s="75"/>
      <c r="D161" s="75"/>
      <c r="E161" s="75"/>
      <c r="F161" s="75"/>
      <c r="G161" s="76"/>
    </row>
    <row r="162" spans="1:7" x14ac:dyDescent="0.2">
      <c r="A162" s="58"/>
      <c r="B162" s="59" t="s">
        <v>76</v>
      </c>
      <c r="C162" s="10" t="s">
        <v>28</v>
      </c>
      <c r="D162" s="10">
        <v>97.2</v>
      </c>
      <c r="E162" s="10">
        <f t="shared" si="2"/>
        <v>97.2</v>
      </c>
      <c r="F162" s="10">
        <v>53.2</v>
      </c>
      <c r="G162" s="10"/>
    </row>
    <row r="163" spans="1:7" ht="13.5" thickBot="1" x14ac:dyDescent="0.25">
      <c r="A163" s="58"/>
      <c r="B163" s="58"/>
      <c r="C163" s="14" t="s">
        <v>20</v>
      </c>
      <c r="D163" s="14">
        <f>D162</f>
        <v>97.2</v>
      </c>
      <c r="E163" s="14">
        <f t="shared" si="2"/>
        <v>97.2</v>
      </c>
      <c r="F163" s="14">
        <f>F162</f>
        <v>53.2</v>
      </c>
      <c r="G163" s="14">
        <f>G162</f>
        <v>0</v>
      </c>
    </row>
    <row r="164" spans="1:7" ht="13.5" thickBot="1" x14ac:dyDescent="0.25">
      <c r="A164" s="52" t="s">
        <v>3</v>
      </c>
      <c r="B164" s="53"/>
      <c r="C164" s="54"/>
      <c r="D164" s="15">
        <f>D160+D163</f>
        <v>107.3</v>
      </c>
      <c r="E164" s="15">
        <f t="shared" si="2"/>
        <v>107.3</v>
      </c>
      <c r="F164" s="15">
        <f>F160+F163</f>
        <v>53.2</v>
      </c>
      <c r="G164" s="16">
        <f>G160+G163</f>
        <v>0</v>
      </c>
    </row>
    <row r="165" spans="1:7" x14ac:dyDescent="0.2">
      <c r="A165" s="62" t="s">
        <v>48</v>
      </c>
      <c r="B165" s="71" t="s">
        <v>8</v>
      </c>
      <c r="C165" s="71"/>
      <c r="D165" s="71"/>
      <c r="E165" s="71"/>
      <c r="F165" s="71"/>
      <c r="G165" s="71"/>
    </row>
    <row r="166" spans="1:7" x14ac:dyDescent="0.2">
      <c r="A166" s="58"/>
      <c r="B166" s="72" t="s">
        <v>72</v>
      </c>
      <c r="C166" s="9" t="s">
        <v>16</v>
      </c>
      <c r="D166" s="10">
        <v>3.4</v>
      </c>
      <c r="E166" s="10">
        <f>D166-G166</f>
        <v>3.4</v>
      </c>
      <c r="F166" s="10"/>
      <c r="G166" s="10"/>
    </row>
    <row r="167" spans="1:7" x14ac:dyDescent="0.2">
      <c r="A167" s="58"/>
      <c r="B167" s="73"/>
      <c r="C167" s="11" t="s">
        <v>20</v>
      </c>
      <c r="D167" s="11">
        <f>D166</f>
        <v>3.4</v>
      </c>
      <c r="E167" s="11">
        <f>D167-G167</f>
        <v>3.4</v>
      </c>
      <c r="F167" s="11">
        <f>F166</f>
        <v>0</v>
      </c>
      <c r="G167" s="11">
        <f>G166</f>
        <v>0</v>
      </c>
    </row>
    <row r="168" spans="1:7" x14ac:dyDescent="0.2">
      <c r="A168" s="58"/>
      <c r="B168" s="74" t="s">
        <v>94</v>
      </c>
      <c r="C168" s="75"/>
      <c r="D168" s="75"/>
      <c r="E168" s="75"/>
      <c r="F168" s="75"/>
      <c r="G168" s="76"/>
    </row>
    <row r="169" spans="1:7" x14ac:dyDescent="0.2">
      <c r="A169" s="58"/>
      <c r="B169" s="59" t="s">
        <v>76</v>
      </c>
      <c r="C169" s="10" t="s">
        <v>28</v>
      </c>
      <c r="D169" s="10">
        <v>136.1</v>
      </c>
      <c r="E169" s="10">
        <f>D169-G169</f>
        <v>136.1</v>
      </c>
      <c r="F169" s="35">
        <v>85</v>
      </c>
      <c r="G169" s="10"/>
    </row>
    <row r="170" spans="1:7" ht="13.5" thickBot="1" x14ac:dyDescent="0.25">
      <c r="A170" s="61"/>
      <c r="B170" s="58"/>
      <c r="C170" s="14" t="s">
        <v>20</v>
      </c>
      <c r="D170" s="14">
        <f>D169</f>
        <v>136.1</v>
      </c>
      <c r="E170" s="14">
        <f>D170-G170</f>
        <v>136.1</v>
      </c>
      <c r="F170" s="41">
        <f>F169</f>
        <v>85</v>
      </c>
      <c r="G170" s="14">
        <f>G169</f>
        <v>0</v>
      </c>
    </row>
    <row r="171" spans="1:7" ht="13.5" thickBot="1" x14ac:dyDescent="0.25">
      <c r="A171" s="52" t="s">
        <v>3</v>
      </c>
      <c r="B171" s="53"/>
      <c r="C171" s="54"/>
      <c r="D171" s="15">
        <f>D167+D170</f>
        <v>139.5</v>
      </c>
      <c r="E171" s="15">
        <f>D171-G171</f>
        <v>139.5</v>
      </c>
      <c r="F171" s="42">
        <f>F167+F170</f>
        <v>85</v>
      </c>
      <c r="G171" s="16">
        <f>G167+G170</f>
        <v>0</v>
      </c>
    </row>
    <row r="172" spans="1:7" x14ac:dyDescent="0.2">
      <c r="A172" s="63" t="s">
        <v>51</v>
      </c>
      <c r="B172" s="55" t="s">
        <v>21</v>
      </c>
      <c r="C172" s="56"/>
      <c r="D172" s="56"/>
      <c r="E172" s="56"/>
      <c r="F172" s="56"/>
      <c r="G172" s="57"/>
    </row>
    <row r="173" spans="1:7" x14ac:dyDescent="0.2">
      <c r="A173" s="58"/>
      <c r="B173" s="19" t="s">
        <v>22</v>
      </c>
      <c r="C173" s="10" t="s">
        <v>23</v>
      </c>
      <c r="D173" s="10">
        <v>33.6</v>
      </c>
      <c r="E173" s="10">
        <f t="shared" si="2"/>
        <v>33.6</v>
      </c>
      <c r="F173" s="10">
        <v>25.7</v>
      </c>
      <c r="G173" s="10"/>
    </row>
    <row r="174" spans="1:7" ht="13.5" thickBot="1" x14ac:dyDescent="0.25">
      <c r="A174" s="58"/>
      <c r="B174" s="20"/>
      <c r="C174" s="14" t="s">
        <v>20</v>
      </c>
      <c r="D174" s="14">
        <f>D173</f>
        <v>33.6</v>
      </c>
      <c r="E174" s="14">
        <f t="shared" si="2"/>
        <v>33.6</v>
      </c>
      <c r="F174" s="14">
        <f>F173</f>
        <v>25.7</v>
      </c>
      <c r="G174" s="14">
        <f>G173</f>
        <v>0</v>
      </c>
    </row>
    <row r="175" spans="1:7" ht="13.5" thickBot="1" x14ac:dyDescent="0.25">
      <c r="A175" s="52" t="s">
        <v>3</v>
      </c>
      <c r="B175" s="53"/>
      <c r="C175" s="54"/>
      <c r="D175" s="15">
        <f>D174</f>
        <v>33.6</v>
      </c>
      <c r="E175" s="15">
        <f t="shared" si="2"/>
        <v>33.6</v>
      </c>
      <c r="F175" s="15">
        <f>F174</f>
        <v>25.7</v>
      </c>
      <c r="G175" s="16">
        <f>G174</f>
        <v>0</v>
      </c>
    </row>
    <row r="176" spans="1:7" x14ac:dyDescent="0.2">
      <c r="A176" s="62" t="s">
        <v>67</v>
      </c>
      <c r="B176" s="65" t="s">
        <v>8</v>
      </c>
      <c r="C176" s="66"/>
      <c r="D176" s="66"/>
      <c r="E176" s="66"/>
      <c r="F176" s="66"/>
      <c r="G176" s="67"/>
    </row>
    <row r="177" spans="1:7" x14ac:dyDescent="0.2">
      <c r="A177" s="62"/>
      <c r="B177" s="59" t="s">
        <v>72</v>
      </c>
      <c r="C177" s="9" t="s">
        <v>16</v>
      </c>
      <c r="D177" s="10"/>
      <c r="E177" s="10">
        <f>D177-G177</f>
        <v>0</v>
      </c>
      <c r="F177" s="10"/>
      <c r="G177" s="10"/>
    </row>
    <row r="178" spans="1:7" x14ac:dyDescent="0.2">
      <c r="A178" s="62"/>
      <c r="B178" s="60"/>
      <c r="C178" s="11" t="s">
        <v>20</v>
      </c>
      <c r="D178" s="11">
        <f>D177</f>
        <v>0</v>
      </c>
      <c r="E178" s="11">
        <f>D178-G178</f>
        <v>0</v>
      </c>
      <c r="F178" s="11">
        <f>F177</f>
        <v>0</v>
      </c>
      <c r="G178" s="11">
        <f>G177</f>
        <v>0</v>
      </c>
    </row>
    <row r="179" spans="1:7" ht="12.75" customHeight="1" x14ac:dyDescent="0.2">
      <c r="A179" s="62"/>
      <c r="B179" s="55" t="s">
        <v>21</v>
      </c>
      <c r="C179" s="56"/>
      <c r="D179" s="56"/>
      <c r="E179" s="56"/>
      <c r="F179" s="56"/>
      <c r="G179" s="57"/>
    </row>
    <row r="180" spans="1:7" x14ac:dyDescent="0.2">
      <c r="A180" s="62"/>
      <c r="B180" s="59" t="s">
        <v>71</v>
      </c>
      <c r="C180" s="10" t="s">
        <v>23</v>
      </c>
      <c r="D180" s="10">
        <v>792.2</v>
      </c>
      <c r="E180" s="10">
        <f>D180-G180</f>
        <v>792.2</v>
      </c>
      <c r="F180" s="35">
        <v>581.4</v>
      </c>
      <c r="G180" s="10"/>
    </row>
    <row r="181" spans="1:7" ht="13.5" thickBot="1" x14ac:dyDescent="0.25">
      <c r="A181" s="64"/>
      <c r="B181" s="60"/>
      <c r="C181" s="11" t="s">
        <v>20</v>
      </c>
      <c r="D181" s="14">
        <f>D180</f>
        <v>792.2</v>
      </c>
      <c r="E181" s="14">
        <f>D181-G181</f>
        <v>792.2</v>
      </c>
      <c r="F181" s="41">
        <f>F180</f>
        <v>581.4</v>
      </c>
      <c r="G181" s="14">
        <f>G180</f>
        <v>0</v>
      </c>
    </row>
    <row r="182" spans="1:7" ht="13.5" thickBot="1" x14ac:dyDescent="0.25">
      <c r="A182" s="52" t="s">
        <v>3</v>
      </c>
      <c r="B182" s="53"/>
      <c r="C182" s="54"/>
      <c r="D182" s="15">
        <f>D178+D181</f>
        <v>792.2</v>
      </c>
      <c r="E182" s="15">
        <f>D182-G182</f>
        <v>792.2</v>
      </c>
      <c r="F182" s="42">
        <f>F178+F181</f>
        <v>581.4</v>
      </c>
      <c r="G182" s="16">
        <f>G178+G181</f>
        <v>0</v>
      </c>
    </row>
    <row r="183" spans="1:7" x14ac:dyDescent="0.2">
      <c r="A183" s="63" t="s">
        <v>30</v>
      </c>
      <c r="B183" s="55" t="s">
        <v>21</v>
      </c>
      <c r="C183" s="56"/>
      <c r="D183" s="56"/>
      <c r="E183" s="56"/>
      <c r="F183" s="56"/>
      <c r="G183" s="57"/>
    </row>
    <row r="184" spans="1:7" ht="16.5" customHeight="1" x14ac:dyDescent="0.2">
      <c r="A184" s="58"/>
      <c r="B184" s="59" t="s">
        <v>71</v>
      </c>
      <c r="C184" s="10" t="s">
        <v>23</v>
      </c>
      <c r="D184" s="10">
        <v>672.8</v>
      </c>
      <c r="E184" s="10">
        <f>D184-G184</f>
        <v>672.8</v>
      </c>
      <c r="F184" s="10">
        <v>502.6</v>
      </c>
      <c r="G184" s="10"/>
    </row>
    <row r="185" spans="1:7" ht="18" customHeight="1" thickBot="1" x14ac:dyDescent="0.25">
      <c r="A185" s="58"/>
      <c r="B185" s="58"/>
      <c r="C185" s="14" t="s">
        <v>20</v>
      </c>
      <c r="D185" s="14">
        <f>D184</f>
        <v>672.8</v>
      </c>
      <c r="E185" s="14">
        <f>D185-G185</f>
        <v>672.8</v>
      </c>
      <c r="F185" s="14">
        <f>F184</f>
        <v>502.6</v>
      </c>
      <c r="G185" s="14">
        <f>G184</f>
        <v>0</v>
      </c>
    </row>
    <row r="186" spans="1:7" ht="13.5" thickBot="1" x14ac:dyDescent="0.25">
      <c r="A186" s="52" t="s">
        <v>3</v>
      </c>
      <c r="B186" s="53"/>
      <c r="C186" s="54"/>
      <c r="D186" s="15">
        <f>D185</f>
        <v>672.8</v>
      </c>
      <c r="E186" s="15">
        <f>D186-G186</f>
        <v>672.8</v>
      </c>
      <c r="F186" s="15">
        <f>F185</f>
        <v>502.6</v>
      </c>
      <c r="G186" s="16">
        <f>G185</f>
        <v>0</v>
      </c>
    </row>
    <row r="187" spans="1:7" x14ac:dyDescent="0.2">
      <c r="A187" s="62" t="s">
        <v>83</v>
      </c>
      <c r="B187" s="65" t="s">
        <v>8</v>
      </c>
      <c r="C187" s="66"/>
      <c r="D187" s="66"/>
      <c r="E187" s="66"/>
      <c r="F187" s="66"/>
      <c r="G187" s="67"/>
    </row>
    <row r="188" spans="1:7" x14ac:dyDescent="0.2">
      <c r="A188" s="62"/>
      <c r="B188" s="59" t="s">
        <v>72</v>
      </c>
      <c r="C188" s="9" t="s">
        <v>16</v>
      </c>
      <c r="D188" s="10">
        <v>3.5</v>
      </c>
      <c r="E188" s="10">
        <f>D188-G188</f>
        <v>3.5</v>
      </c>
      <c r="F188" s="10"/>
      <c r="G188" s="10"/>
    </row>
    <row r="189" spans="1:7" x14ac:dyDescent="0.2">
      <c r="A189" s="62"/>
      <c r="B189" s="60"/>
      <c r="C189" s="11" t="s">
        <v>20</v>
      </c>
      <c r="D189" s="11">
        <f>D188</f>
        <v>3.5</v>
      </c>
      <c r="E189" s="11">
        <f>D189-G189</f>
        <v>3.5</v>
      </c>
      <c r="F189" s="11">
        <f>F188</f>
        <v>0</v>
      </c>
      <c r="G189" s="11">
        <f>G188</f>
        <v>0</v>
      </c>
    </row>
    <row r="190" spans="1:7" x14ac:dyDescent="0.2">
      <c r="A190" s="62"/>
      <c r="B190" s="55" t="s">
        <v>21</v>
      </c>
      <c r="C190" s="56"/>
      <c r="D190" s="56"/>
      <c r="E190" s="56"/>
      <c r="F190" s="56"/>
      <c r="G190" s="57"/>
    </row>
    <row r="191" spans="1:7" x14ac:dyDescent="0.2">
      <c r="A191" s="62"/>
      <c r="B191" s="59" t="s">
        <v>71</v>
      </c>
      <c r="C191" s="10" t="s">
        <v>23</v>
      </c>
      <c r="D191" s="10">
        <v>411.3</v>
      </c>
      <c r="E191" s="10">
        <f>D191-G191</f>
        <v>411.3</v>
      </c>
      <c r="F191" s="35">
        <v>303.3</v>
      </c>
      <c r="G191" s="10"/>
    </row>
    <row r="192" spans="1:7" ht="13.5" thickBot="1" x14ac:dyDescent="0.25">
      <c r="A192" s="64"/>
      <c r="B192" s="60"/>
      <c r="C192" s="11" t="s">
        <v>20</v>
      </c>
      <c r="D192" s="14">
        <f>D191</f>
        <v>411.3</v>
      </c>
      <c r="E192" s="14">
        <f>D192-G192</f>
        <v>411.3</v>
      </c>
      <c r="F192" s="41">
        <f>F191</f>
        <v>303.3</v>
      </c>
      <c r="G192" s="14">
        <f>G191</f>
        <v>0</v>
      </c>
    </row>
    <row r="193" spans="1:7" ht="13.5" thickBot="1" x14ac:dyDescent="0.25">
      <c r="A193" s="52" t="s">
        <v>3</v>
      </c>
      <c r="B193" s="53"/>
      <c r="C193" s="54"/>
      <c r="D193" s="15">
        <f>D189+D192</f>
        <v>414.8</v>
      </c>
      <c r="E193" s="15">
        <f>D193-G193</f>
        <v>414.8</v>
      </c>
      <c r="F193" s="42">
        <f>F189+F192</f>
        <v>303.3</v>
      </c>
      <c r="G193" s="16">
        <f>G189+G192</f>
        <v>0</v>
      </c>
    </row>
    <row r="194" spans="1:7" x14ac:dyDescent="0.2">
      <c r="A194" s="63" t="s">
        <v>80</v>
      </c>
      <c r="B194" s="55" t="s">
        <v>21</v>
      </c>
      <c r="C194" s="56"/>
      <c r="D194" s="56"/>
      <c r="E194" s="56"/>
      <c r="F194" s="56"/>
      <c r="G194" s="57"/>
    </row>
    <row r="195" spans="1:7" x14ac:dyDescent="0.2">
      <c r="A195" s="62"/>
      <c r="B195" s="59" t="s">
        <v>71</v>
      </c>
      <c r="C195" s="10" t="s">
        <v>23</v>
      </c>
      <c r="D195" s="10">
        <v>347.3</v>
      </c>
      <c r="E195" s="10">
        <f>D195-G195</f>
        <v>347.1</v>
      </c>
      <c r="F195" s="35">
        <v>260.60000000000002</v>
      </c>
      <c r="G195" s="10">
        <v>0.2</v>
      </c>
    </row>
    <row r="196" spans="1:7" ht="13.5" thickBot="1" x14ac:dyDescent="0.25">
      <c r="A196" s="64"/>
      <c r="B196" s="60"/>
      <c r="C196" s="11" t="s">
        <v>20</v>
      </c>
      <c r="D196" s="14">
        <f>D195</f>
        <v>347.3</v>
      </c>
      <c r="E196" s="14">
        <f>D196-G196</f>
        <v>347.1</v>
      </c>
      <c r="F196" s="41">
        <f>F195</f>
        <v>260.60000000000002</v>
      </c>
      <c r="G196" s="14">
        <f>G195</f>
        <v>0.2</v>
      </c>
    </row>
    <row r="197" spans="1:7" ht="13.5" thickBot="1" x14ac:dyDescent="0.25">
      <c r="A197" s="52" t="s">
        <v>3</v>
      </c>
      <c r="B197" s="53"/>
      <c r="C197" s="54"/>
      <c r="D197" s="15">
        <f>D196</f>
        <v>347.3</v>
      </c>
      <c r="E197" s="15">
        <f>D197-G197</f>
        <v>347.1</v>
      </c>
      <c r="F197" s="42">
        <f>F196</f>
        <v>260.60000000000002</v>
      </c>
      <c r="G197" s="16">
        <f>G196</f>
        <v>0.2</v>
      </c>
    </row>
    <row r="198" spans="1:7" ht="12.75" customHeight="1" x14ac:dyDescent="0.2">
      <c r="A198" s="63" t="s">
        <v>84</v>
      </c>
      <c r="B198" s="55" t="s">
        <v>21</v>
      </c>
      <c r="C198" s="56"/>
      <c r="D198" s="56"/>
      <c r="E198" s="56"/>
      <c r="F198" s="56"/>
      <c r="G198" s="57"/>
    </row>
    <row r="199" spans="1:7" x14ac:dyDescent="0.2">
      <c r="A199" s="58"/>
      <c r="B199" s="59" t="s">
        <v>71</v>
      </c>
      <c r="C199" s="10" t="s">
        <v>23</v>
      </c>
      <c r="D199" s="10">
        <v>364.3</v>
      </c>
      <c r="E199" s="10">
        <f>D199-G199</f>
        <v>362.2</v>
      </c>
      <c r="F199" s="35">
        <v>262.39999999999998</v>
      </c>
      <c r="G199" s="10">
        <v>2.1</v>
      </c>
    </row>
    <row r="200" spans="1:7" ht="25.5" customHeight="1" thickBot="1" x14ac:dyDescent="0.25">
      <c r="A200" s="61"/>
      <c r="B200" s="60"/>
      <c r="C200" s="11" t="s">
        <v>20</v>
      </c>
      <c r="D200" s="14">
        <f>D199</f>
        <v>364.3</v>
      </c>
      <c r="E200" s="14">
        <f>D200-G200</f>
        <v>362.2</v>
      </c>
      <c r="F200" s="41">
        <f>F199</f>
        <v>262.39999999999998</v>
      </c>
      <c r="G200" s="14">
        <f>G199</f>
        <v>2.1</v>
      </c>
    </row>
    <row r="201" spans="1:7" ht="13.5" thickBot="1" x14ac:dyDescent="0.25">
      <c r="A201" s="52" t="s">
        <v>3</v>
      </c>
      <c r="B201" s="53"/>
      <c r="C201" s="54"/>
      <c r="D201" s="15">
        <f>D200</f>
        <v>364.3</v>
      </c>
      <c r="E201" s="15">
        <f>D201-G201</f>
        <v>362.2</v>
      </c>
      <c r="F201" s="42">
        <f>F200</f>
        <v>262.39999999999998</v>
      </c>
      <c r="G201" s="15">
        <f>G200</f>
        <v>2.1</v>
      </c>
    </row>
    <row r="202" spans="1:7" x14ac:dyDescent="0.2">
      <c r="A202" s="62" t="s">
        <v>54</v>
      </c>
      <c r="B202" s="55" t="s">
        <v>21</v>
      </c>
      <c r="C202" s="56"/>
      <c r="D202" s="56"/>
      <c r="E202" s="56"/>
      <c r="F202" s="56"/>
      <c r="G202" s="57"/>
    </row>
    <row r="203" spans="1:7" x14ac:dyDescent="0.2">
      <c r="A203" s="62"/>
      <c r="B203" s="59" t="s">
        <v>71</v>
      </c>
      <c r="C203" s="10" t="s">
        <v>23</v>
      </c>
      <c r="D203" s="10">
        <v>544</v>
      </c>
      <c r="E203" s="10">
        <f>D203-G203</f>
        <v>544</v>
      </c>
      <c r="F203" s="10">
        <v>400.8</v>
      </c>
      <c r="G203" s="10"/>
    </row>
    <row r="204" spans="1:7" ht="13.5" thickBot="1" x14ac:dyDescent="0.25">
      <c r="A204" s="64"/>
      <c r="B204" s="60"/>
      <c r="C204" s="11" t="s">
        <v>20</v>
      </c>
      <c r="D204" s="14">
        <f>D203</f>
        <v>544</v>
      </c>
      <c r="E204" s="14">
        <f>D204-G204</f>
        <v>544</v>
      </c>
      <c r="F204" s="14">
        <f>F203</f>
        <v>400.8</v>
      </c>
      <c r="G204" s="14">
        <f>G203</f>
        <v>0</v>
      </c>
    </row>
    <row r="205" spans="1:7" ht="13.5" thickBot="1" x14ac:dyDescent="0.25">
      <c r="A205" s="52" t="s">
        <v>3</v>
      </c>
      <c r="B205" s="53"/>
      <c r="C205" s="54"/>
      <c r="D205" s="15">
        <f>D204</f>
        <v>544</v>
      </c>
      <c r="E205" s="15">
        <f>D205-G205</f>
        <v>544</v>
      </c>
      <c r="F205" s="15">
        <f>F204</f>
        <v>400.8</v>
      </c>
      <c r="G205" s="16">
        <f>G204</f>
        <v>0</v>
      </c>
    </row>
    <row r="206" spans="1:7" x14ac:dyDescent="0.2">
      <c r="A206" s="63" t="s">
        <v>31</v>
      </c>
      <c r="B206" s="55" t="s">
        <v>21</v>
      </c>
      <c r="C206" s="56"/>
      <c r="D206" s="56"/>
      <c r="E206" s="56"/>
      <c r="F206" s="56"/>
      <c r="G206" s="57"/>
    </row>
    <row r="207" spans="1:7" ht="20.25" customHeight="1" x14ac:dyDescent="0.2">
      <c r="A207" s="58"/>
      <c r="B207" s="59" t="s">
        <v>71</v>
      </c>
      <c r="C207" s="10" t="s">
        <v>23</v>
      </c>
      <c r="D207" s="10">
        <v>788.7</v>
      </c>
      <c r="E207" s="10">
        <f>D207-G207</f>
        <v>775.6</v>
      </c>
      <c r="F207" s="10">
        <v>580.6</v>
      </c>
      <c r="G207" s="10">
        <v>13.1</v>
      </c>
    </row>
    <row r="208" spans="1:7" ht="13.5" thickBot="1" x14ac:dyDescent="0.25">
      <c r="A208" s="61"/>
      <c r="B208" s="60"/>
      <c r="C208" s="11" t="s">
        <v>20</v>
      </c>
      <c r="D208" s="14">
        <f>D207</f>
        <v>788.7</v>
      </c>
      <c r="E208" s="14">
        <f>D208-G208</f>
        <v>775.6</v>
      </c>
      <c r="F208" s="14">
        <f>F207</f>
        <v>580.6</v>
      </c>
      <c r="G208" s="14">
        <f>G207</f>
        <v>13.1</v>
      </c>
    </row>
    <row r="209" spans="1:7" ht="13.5" thickBot="1" x14ac:dyDescent="0.25">
      <c r="A209" s="52" t="s">
        <v>3</v>
      </c>
      <c r="B209" s="53"/>
      <c r="C209" s="54"/>
      <c r="D209" s="15">
        <f>D208</f>
        <v>788.7</v>
      </c>
      <c r="E209" s="15">
        <f>D209-G209</f>
        <v>775.6</v>
      </c>
      <c r="F209" s="15">
        <f>F208</f>
        <v>580.6</v>
      </c>
      <c r="G209" s="15">
        <f>G208</f>
        <v>13.1</v>
      </c>
    </row>
    <row r="210" spans="1:7" x14ac:dyDescent="0.2">
      <c r="A210" s="63" t="s">
        <v>32</v>
      </c>
      <c r="B210" s="55" t="s">
        <v>21</v>
      </c>
      <c r="C210" s="56"/>
      <c r="D210" s="56"/>
      <c r="E210" s="56"/>
      <c r="F210" s="56"/>
      <c r="G210" s="57"/>
    </row>
    <row r="211" spans="1:7" ht="20.25" customHeight="1" x14ac:dyDescent="0.2">
      <c r="A211" s="58"/>
      <c r="B211" s="59" t="s">
        <v>71</v>
      </c>
      <c r="C211" s="10" t="s">
        <v>23</v>
      </c>
      <c r="D211" s="10">
        <v>176.5</v>
      </c>
      <c r="E211" s="10">
        <f>D211-G211</f>
        <v>176.5</v>
      </c>
      <c r="F211" s="10">
        <v>130.69999999999999</v>
      </c>
      <c r="G211" s="10"/>
    </row>
    <row r="212" spans="1:7" ht="13.5" thickBot="1" x14ac:dyDescent="0.25">
      <c r="A212" s="61"/>
      <c r="B212" s="60"/>
      <c r="C212" s="11" t="s">
        <v>20</v>
      </c>
      <c r="D212" s="14">
        <f>D211</f>
        <v>176.5</v>
      </c>
      <c r="E212" s="14">
        <f>D212-G212</f>
        <v>176.5</v>
      </c>
      <c r="F212" s="14">
        <f>F211</f>
        <v>130.69999999999999</v>
      </c>
      <c r="G212" s="14">
        <f>G211</f>
        <v>0</v>
      </c>
    </row>
    <row r="213" spans="1:7" ht="13.5" thickBot="1" x14ac:dyDescent="0.25">
      <c r="A213" s="52" t="s">
        <v>3</v>
      </c>
      <c r="B213" s="53"/>
      <c r="C213" s="54"/>
      <c r="D213" s="15">
        <f>D212</f>
        <v>176.5</v>
      </c>
      <c r="E213" s="15">
        <f>D213-G213</f>
        <v>176.5</v>
      </c>
      <c r="F213" s="15">
        <f>F212</f>
        <v>130.69999999999999</v>
      </c>
      <c r="G213" s="15">
        <f>G212</f>
        <v>0</v>
      </c>
    </row>
    <row r="214" spans="1:7" x14ac:dyDescent="0.2">
      <c r="A214" s="63" t="s">
        <v>33</v>
      </c>
      <c r="B214" s="55" t="s">
        <v>21</v>
      </c>
      <c r="C214" s="56"/>
      <c r="D214" s="56"/>
      <c r="E214" s="56"/>
      <c r="F214" s="56"/>
      <c r="G214" s="57"/>
    </row>
    <row r="215" spans="1:7" x14ac:dyDescent="0.2">
      <c r="A215" s="58"/>
      <c r="B215" s="59" t="s">
        <v>71</v>
      </c>
      <c r="C215" s="10" t="s">
        <v>23</v>
      </c>
      <c r="D215" s="10">
        <v>243.4</v>
      </c>
      <c r="E215" s="10">
        <f>D215-G215</f>
        <v>243.4</v>
      </c>
      <c r="F215" s="51">
        <v>177.2</v>
      </c>
      <c r="G215" s="10"/>
    </row>
    <row r="216" spans="1:7" ht="13.5" thickBot="1" x14ac:dyDescent="0.25">
      <c r="A216" s="61"/>
      <c r="B216" s="60"/>
      <c r="C216" s="11" t="s">
        <v>20</v>
      </c>
      <c r="D216" s="14">
        <f>D215</f>
        <v>243.4</v>
      </c>
      <c r="E216" s="14">
        <f>D216-G216</f>
        <v>243.4</v>
      </c>
      <c r="F216" s="14">
        <f>F215</f>
        <v>177.2</v>
      </c>
      <c r="G216" s="14">
        <f>G215</f>
        <v>0</v>
      </c>
    </row>
    <row r="217" spans="1:7" ht="13.5" thickBot="1" x14ac:dyDescent="0.25">
      <c r="A217" s="52" t="s">
        <v>3</v>
      </c>
      <c r="B217" s="53"/>
      <c r="C217" s="54"/>
      <c r="D217" s="15">
        <f>D216</f>
        <v>243.4</v>
      </c>
      <c r="E217" s="15">
        <f>D217-G217</f>
        <v>243.4</v>
      </c>
      <c r="F217" s="15">
        <f>F216</f>
        <v>177.2</v>
      </c>
      <c r="G217" s="16">
        <f>G216</f>
        <v>0</v>
      </c>
    </row>
    <row r="218" spans="1:7" ht="12.75" customHeight="1" x14ac:dyDescent="0.2">
      <c r="A218" s="62" t="s">
        <v>95</v>
      </c>
      <c r="B218" s="65" t="s">
        <v>8</v>
      </c>
      <c r="C218" s="66"/>
      <c r="D218" s="66"/>
      <c r="E218" s="66"/>
      <c r="F218" s="66"/>
      <c r="G218" s="67"/>
    </row>
    <row r="219" spans="1:7" x14ac:dyDescent="0.2">
      <c r="A219" s="62"/>
      <c r="B219" s="59" t="s">
        <v>72</v>
      </c>
      <c r="C219" s="9" t="s">
        <v>16</v>
      </c>
      <c r="D219" s="10">
        <v>0.8</v>
      </c>
      <c r="E219" s="10">
        <f>D219-G219</f>
        <v>0.8</v>
      </c>
      <c r="F219" s="10"/>
      <c r="G219" s="10"/>
    </row>
    <row r="220" spans="1:7" x14ac:dyDescent="0.2">
      <c r="A220" s="62"/>
      <c r="B220" s="60"/>
      <c r="C220" s="11" t="s">
        <v>20</v>
      </c>
      <c r="D220" s="11">
        <f>D219</f>
        <v>0.8</v>
      </c>
      <c r="E220" s="11">
        <f>D220-G220</f>
        <v>0.8</v>
      </c>
      <c r="F220" s="11">
        <f>F219</f>
        <v>0</v>
      </c>
      <c r="G220" s="11">
        <f>G219</f>
        <v>0</v>
      </c>
    </row>
    <row r="221" spans="1:7" ht="12.75" customHeight="1" x14ac:dyDescent="0.2">
      <c r="A221" s="62"/>
      <c r="B221" s="55" t="s">
        <v>21</v>
      </c>
      <c r="C221" s="56"/>
      <c r="D221" s="56"/>
      <c r="E221" s="56"/>
      <c r="F221" s="56"/>
      <c r="G221" s="57"/>
    </row>
    <row r="222" spans="1:7" x14ac:dyDescent="0.2">
      <c r="A222" s="62"/>
      <c r="B222" s="58" t="s">
        <v>22</v>
      </c>
      <c r="C222" s="10" t="s">
        <v>35</v>
      </c>
      <c r="D222" s="10">
        <v>227.8</v>
      </c>
      <c r="E222" s="10">
        <f>D222-G222</f>
        <v>227.8</v>
      </c>
      <c r="F222" s="10">
        <v>165.6</v>
      </c>
      <c r="G222" s="10"/>
    </row>
    <row r="223" spans="1:7" ht="13.5" thickBot="1" x14ac:dyDescent="0.25">
      <c r="A223" s="62"/>
      <c r="B223" s="58"/>
      <c r="C223" s="14" t="s">
        <v>20</v>
      </c>
      <c r="D223" s="14">
        <f>SUM(D222:D222)</f>
        <v>227.8</v>
      </c>
      <c r="E223" s="14">
        <f>D223-G223</f>
        <v>227.8</v>
      </c>
      <c r="F223" s="14">
        <f>SUM(F222:F222)</f>
        <v>165.6</v>
      </c>
      <c r="G223" s="14">
        <f>SUM(G222:G222)</f>
        <v>0</v>
      </c>
    </row>
    <row r="224" spans="1:7" ht="13.5" thickBot="1" x14ac:dyDescent="0.25">
      <c r="A224" s="52" t="s">
        <v>3</v>
      </c>
      <c r="B224" s="53"/>
      <c r="C224" s="54"/>
      <c r="D224" s="15">
        <f>D220+D223</f>
        <v>228.60000000000002</v>
      </c>
      <c r="E224" s="15">
        <f>D224-G224</f>
        <v>228.60000000000002</v>
      </c>
      <c r="F224" s="15">
        <f>F223</f>
        <v>165.6</v>
      </c>
      <c r="G224" s="16">
        <f>G223</f>
        <v>0</v>
      </c>
    </row>
    <row r="225" spans="1:7" x14ac:dyDescent="0.2">
      <c r="A225" s="63" t="s">
        <v>85</v>
      </c>
      <c r="B225" s="68" t="s">
        <v>8</v>
      </c>
      <c r="C225" s="69"/>
      <c r="D225" s="69"/>
      <c r="E225" s="69"/>
      <c r="F225" s="69"/>
      <c r="G225" s="70"/>
    </row>
    <row r="226" spans="1:7" x14ac:dyDescent="0.2">
      <c r="A226" s="62"/>
      <c r="B226" s="59" t="s">
        <v>72</v>
      </c>
      <c r="C226" s="9" t="s">
        <v>16</v>
      </c>
      <c r="D226" s="10">
        <v>2.8</v>
      </c>
      <c r="E226" s="10">
        <f>D226-G226</f>
        <v>2.8</v>
      </c>
      <c r="F226" s="10"/>
      <c r="G226" s="10"/>
    </row>
    <row r="227" spans="1:7" x14ac:dyDescent="0.2">
      <c r="A227" s="62"/>
      <c r="B227" s="60"/>
      <c r="C227" s="11" t="s">
        <v>20</v>
      </c>
      <c r="D227" s="11">
        <f>D226</f>
        <v>2.8</v>
      </c>
      <c r="E227" s="11">
        <f>D227-G227</f>
        <v>2.8</v>
      </c>
      <c r="F227" s="11">
        <f>F226</f>
        <v>0</v>
      </c>
      <c r="G227" s="11">
        <f>G226</f>
        <v>0</v>
      </c>
    </row>
    <row r="228" spans="1:7" x14ac:dyDescent="0.2">
      <c r="A228" s="62"/>
      <c r="B228" s="55" t="s">
        <v>21</v>
      </c>
      <c r="C228" s="56"/>
      <c r="D228" s="56"/>
      <c r="E228" s="56"/>
      <c r="F228" s="56"/>
      <c r="G228" s="57"/>
    </row>
    <row r="229" spans="1:7" x14ac:dyDescent="0.2">
      <c r="A229" s="62"/>
      <c r="B229" s="59" t="s">
        <v>78</v>
      </c>
      <c r="C229" s="10" t="s">
        <v>34</v>
      </c>
      <c r="D229" s="10">
        <v>97.1</v>
      </c>
      <c r="E229" s="10">
        <f>D229-G229</f>
        <v>97.1</v>
      </c>
      <c r="F229" s="35">
        <v>73.599999999999994</v>
      </c>
      <c r="G229" s="10"/>
    </row>
    <row r="230" spans="1:7" x14ac:dyDescent="0.2">
      <c r="A230" s="62"/>
      <c r="B230" s="58"/>
      <c r="C230" s="10" t="s">
        <v>35</v>
      </c>
      <c r="D230" s="35">
        <v>23.4</v>
      </c>
      <c r="E230" s="35">
        <f>D230-G230</f>
        <v>23.4</v>
      </c>
      <c r="F230" s="35">
        <v>17.3</v>
      </c>
      <c r="G230" s="10"/>
    </row>
    <row r="231" spans="1:7" ht="13.5" thickBot="1" x14ac:dyDescent="0.25">
      <c r="A231" s="64"/>
      <c r="B231" s="60"/>
      <c r="C231" s="11" t="s">
        <v>20</v>
      </c>
      <c r="D231" s="41">
        <f>SUM(D229:D230)</f>
        <v>120.5</v>
      </c>
      <c r="E231" s="41">
        <f>D231-G231</f>
        <v>120.5</v>
      </c>
      <c r="F231" s="41">
        <f>SUM(F229:F230)</f>
        <v>90.899999999999991</v>
      </c>
      <c r="G231" s="14">
        <f>SUM(G229:G230)</f>
        <v>0</v>
      </c>
    </row>
    <row r="232" spans="1:7" ht="13.5" thickBot="1" x14ac:dyDescent="0.25">
      <c r="A232" s="52" t="s">
        <v>3</v>
      </c>
      <c r="B232" s="53"/>
      <c r="C232" s="54"/>
      <c r="D232" s="45">
        <f>D227+D231</f>
        <v>123.3</v>
      </c>
      <c r="E232" s="42">
        <f>D232-G232</f>
        <v>123.3</v>
      </c>
      <c r="F232" s="42">
        <f>F227+F231</f>
        <v>90.899999999999991</v>
      </c>
      <c r="G232" s="16">
        <f>G227+G231</f>
        <v>0</v>
      </c>
    </row>
    <row r="233" spans="1:7" x14ac:dyDescent="0.2">
      <c r="A233" s="63" t="s">
        <v>68</v>
      </c>
      <c r="B233" s="68" t="s">
        <v>8</v>
      </c>
      <c r="C233" s="69"/>
      <c r="D233" s="69"/>
      <c r="E233" s="69"/>
      <c r="F233" s="69"/>
      <c r="G233" s="70"/>
    </row>
    <row r="234" spans="1:7" x14ac:dyDescent="0.2">
      <c r="A234" s="62"/>
      <c r="B234" s="59" t="s">
        <v>72</v>
      </c>
      <c r="C234" s="9" t="s">
        <v>16</v>
      </c>
      <c r="D234" s="10">
        <v>2</v>
      </c>
      <c r="E234" s="10">
        <f>D234-G234</f>
        <v>2</v>
      </c>
      <c r="F234" s="10"/>
      <c r="G234" s="10"/>
    </row>
    <row r="235" spans="1:7" x14ac:dyDescent="0.2">
      <c r="A235" s="62"/>
      <c r="B235" s="60"/>
      <c r="C235" s="11" t="s">
        <v>20</v>
      </c>
      <c r="D235" s="11">
        <f>D234</f>
        <v>2</v>
      </c>
      <c r="E235" s="11">
        <f>D235-G235</f>
        <v>2</v>
      </c>
      <c r="F235" s="11">
        <f>F234</f>
        <v>0</v>
      </c>
      <c r="G235" s="11">
        <f>G234</f>
        <v>0</v>
      </c>
    </row>
    <row r="236" spans="1:7" x14ac:dyDescent="0.2">
      <c r="A236" s="62"/>
      <c r="B236" s="55" t="s">
        <v>21</v>
      </c>
      <c r="C236" s="56"/>
      <c r="D236" s="56"/>
      <c r="E236" s="56"/>
      <c r="F236" s="56"/>
      <c r="G236" s="57"/>
    </row>
    <row r="237" spans="1:7" x14ac:dyDescent="0.2">
      <c r="A237" s="62"/>
      <c r="B237" s="59" t="s">
        <v>78</v>
      </c>
      <c r="C237" s="10" t="s">
        <v>34</v>
      </c>
      <c r="D237" s="10">
        <v>97.8</v>
      </c>
      <c r="E237" s="10">
        <f>D237-G237</f>
        <v>97.8</v>
      </c>
      <c r="F237" s="10">
        <v>73.7</v>
      </c>
      <c r="G237" s="10"/>
    </row>
    <row r="238" spans="1:7" x14ac:dyDescent="0.2">
      <c r="A238" s="62"/>
      <c r="B238" s="58"/>
      <c r="C238" s="10" t="s">
        <v>35</v>
      </c>
      <c r="D238" s="10">
        <v>57.3</v>
      </c>
      <c r="E238" s="10">
        <f>D238-G238</f>
        <v>57.3</v>
      </c>
      <c r="F238" s="10">
        <v>42.7</v>
      </c>
      <c r="G238" s="10"/>
    </row>
    <row r="239" spans="1:7" ht="13.5" thickBot="1" x14ac:dyDescent="0.25">
      <c r="A239" s="64"/>
      <c r="B239" s="61"/>
      <c r="C239" s="11" t="s">
        <v>20</v>
      </c>
      <c r="D239" s="14">
        <f>SUM(D237:D238)</f>
        <v>155.1</v>
      </c>
      <c r="E239" s="14">
        <f>D239-G239</f>
        <v>155.1</v>
      </c>
      <c r="F239" s="14">
        <f>SUM(F237:F238)</f>
        <v>116.4</v>
      </c>
      <c r="G239" s="14">
        <f>SUM(G237:G238)</f>
        <v>0</v>
      </c>
    </row>
    <row r="240" spans="1:7" ht="13.5" thickBot="1" x14ac:dyDescent="0.25">
      <c r="A240" s="52" t="s">
        <v>3</v>
      </c>
      <c r="B240" s="53"/>
      <c r="C240" s="54"/>
      <c r="D240" s="15">
        <f>D235+D239</f>
        <v>157.1</v>
      </c>
      <c r="E240" s="15">
        <f>D240-G240</f>
        <v>157.1</v>
      </c>
      <c r="F240" s="15">
        <f>F235+F239</f>
        <v>116.4</v>
      </c>
      <c r="G240" s="16">
        <f>G235+G239</f>
        <v>0</v>
      </c>
    </row>
    <row r="241" spans="1:7" x14ac:dyDescent="0.2">
      <c r="A241" s="62" t="s">
        <v>69</v>
      </c>
      <c r="B241" s="55" t="s">
        <v>21</v>
      </c>
      <c r="C241" s="56"/>
      <c r="D241" s="56"/>
      <c r="E241" s="56"/>
      <c r="F241" s="56"/>
      <c r="G241" s="57"/>
    </row>
    <row r="242" spans="1:7" x14ac:dyDescent="0.2">
      <c r="A242" s="62"/>
      <c r="B242" s="59" t="s">
        <v>78</v>
      </c>
      <c r="C242" s="10" t="s">
        <v>34</v>
      </c>
      <c r="D242" s="35">
        <v>77.599999999999994</v>
      </c>
      <c r="E242" s="35">
        <f>D242-G242</f>
        <v>77.599999999999994</v>
      </c>
      <c r="F242" s="10">
        <v>58.1</v>
      </c>
      <c r="G242" s="10"/>
    </row>
    <row r="243" spans="1:7" x14ac:dyDescent="0.2">
      <c r="A243" s="62"/>
      <c r="B243" s="58"/>
      <c r="C243" s="10" t="s">
        <v>35</v>
      </c>
      <c r="D243" s="35">
        <v>107</v>
      </c>
      <c r="E243" s="35">
        <f>D243-G243</f>
        <v>107</v>
      </c>
      <c r="F243" s="10">
        <v>79.900000000000006</v>
      </c>
      <c r="G243" s="10"/>
    </row>
    <row r="244" spans="1:7" ht="13.5" thickBot="1" x14ac:dyDescent="0.25">
      <c r="A244" s="62"/>
      <c r="B244" s="61"/>
      <c r="C244" s="14" t="s">
        <v>20</v>
      </c>
      <c r="D244" s="41">
        <f>SUM(D242:D243)</f>
        <v>184.6</v>
      </c>
      <c r="E244" s="41">
        <f>D244-G244</f>
        <v>184.6</v>
      </c>
      <c r="F244" s="41">
        <f>SUM(F242:F243)</f>
        <v>138</v>
      </c>
      <c r="G244" s="14">
        <f>SUM(G242:G243)</f>
        <v>0</v>
      </c>
    </row>
    <row r="245" spans="1:7" ht="13.5" customHeight="1" thickBot="1" x14ac:dyDescent="0.25">
      <c r="A245" s="102" t="s">
        <v>3</v>
      </c>
      <c r="B245" s="103"/>
      <c r="C245" s="104"/>
      <c r="D245" s="44">
        <f>D244</f>
        <v>184.6</v>
      </c>
      <c r="E245" s="44">
        <f>D245-G245</f>
        <v>184.6</v>
      </c>
      <c r="F245" s="44">
        <f>F244</f>
        <v>138</v>
      </c>
      <c r="G245" s="32">
        <f>G244</f>
        <v>0</v>
      </c>
    </row>
    <row r="246" spans="1:7" ht="12.75" customHeight="1" x14ac:dyDescent="0.2">
      <c r="A246" s="62" t="s">
        <v>96</v>
      </c>
      <c r="B246" s="94" t="s">
        <v>8</v>
      </c>
      <c r="C246" s="95"/>
      <c r="D246" s="95"/>
      <c r="E246" s="95"/>
      <c r="F246" s="95"/>
      <c r="G246" s="96"/>
    </row>
    <row r="247" spans="1:7" ht="14.25" customHeight="1" x14ac:dyDescent="0.2">
      <c r="A247" s="62"/>
      <c r="B247" s="59" t="s">
        <v>72</v>
      </c>
      <c r="C247" s="9" t="s">
        <v>16</v>
      </c>
      <c r="D247" s="10">
        <v>1.5</v>
      </c>
      <c r="E247" s="10">
        <f>D247-G247</f>
        <v>1.5</v>
      </c>
      <c r="F247" s="10"/>
      <c r="G247" s="10"/>
    </row>
    <row r="248" spans="1:7" ht="12" customHeight="1" x14ac:dyDescent="0.2">
      <c r="A248" s="62"/>
      <c r="B248" s="101"/>
      <c r="C248" s="11" t="s">
        <v>20</v>
      </c>
      <c r="D248" s="11">
        <f>D247</f>
        <v>1.5</v>
      </c>
      <c r="E248" s="11">
        <f>D248-G248</f>
        <v>1.5</v>
      </c>
      <c r="F248" s="11">
        <f>F247</f>
        <v>0</v>
      </c>
      <c r="G248" s="11">
        <f>G247</f>
        <v>0</v>
      </c>
    </row>
    <row r="249" spans="1:7" ht="12.75" customHeight="1" x14ac:dyDescent="0.2">
      <c r="A249" s="62"/>
      <c r="B249" s="97" t="s">
        <v>21</v>
      </c>
      <c r="C249" s="105"/>
      <c r="D249" s="105"/>
      <c r="E249" s="105"/>
      <c r="F249" s="105"/>
      <c r="G249" s="106"/>
    </row>
    <row r="250" spans="1:7" x14ac:dyDescent="0.2">
      <c r="A250" s="62"/>
      <c r="B250" s="59" t="s">
        <v>78</v>
      </c>
      <c r="C250" s="10" t="s">
        <v>34</v>
      </c>
      <c r="D250" s="10">
        <v>147.80000000000001</v>
      </c>
      <c r="E250" s="10">
        <f>D250-G250</f>
        <v>147.80000000000001</v>
      </c>
      <c r="F250" s="35">
        <v>111</v>
      </c>
      <c r="G250" s="10"/>
    </row>
    <row r="251" spans="1:7" x14ac:dyDescent="0.2">
      <c r="A251" s="62"/>
      <c r="B251" s="58"/>
      <c r="C251" s="10" t="s">
        <v>35</v>
      </c>
      <c r="D251" s="10">
        <v>41.5</v>
      </c>
      <c r="E251" s="10">
        <f>D251-G251</f>
        <v>41.5</v>
      </c>
      <c r="F251" s="10">
        <v>30.2</v>
      </c>
      <c r="G251" s="10"/>
    </row>
    <row r="252" spans="1:7" ht="13.5" thickBot="1" x14ac:dyDescent="0.25">
      <c r="A252" s="62"/>
      <c r="B252" s="61"/>
      <c r="C252" s="14" t="s">
        <v>20</v>
      </c>
      <c r="D252" s="14">
        <f>SUM(D250:D251)</f>
        <v>189.3</v>
      </c>
      <c r="E252" s="14">
        <f>D252-G252</f>
        <v>189.3</v>
      </c>
      <c r="F252" s="14">
        <f>SUM(F250:F251)</f>
        <v>141.19999999999999</v>
      </c>
      <c r="G252" s="14">
        <f>SUM(G250:G251)</f>
        <v>0</v>
      </c>
    </row>
    <row r="253" spans="1:7" ht="13.5" thickBot="1" x14ac:dyDescent="0.25">
      <c r="A253" s="52" t="s">
        <v>3</v>
      </c>
      <c r="B253" s="53"/>
      <c r="C253" s="54"/>
      <c r="D253" s="31">
        <f>D252+D248</f>
        <v>190.8</v>
      </c>
      <c r="E253" s="31">
        <f>D253-G253</f>
        <v>190.8</v>
      </c>
      <c r="F253" s="31">
        <f>F252</f>
        <v>141.19999999999999</v>
      </c>
      <c r="G253" s="32">
        <f>G252</f>
        <v>0</v>
      </c>
    </row>
    <row r="254" spans="1:7" x14ac:dyDescent="0.2">
      <c r="A254" s="63" t="s">
        <v>97</v>
      </c>
      <c r="B254" s="55" t="s">
        <v>21</v>
      </c>
      <c r="C254" s="56"/>
      <c r="D254" s="56"/>
      <c r="E254" s="56"/>
      <c r="F254" s="56"/>
      <c r="G254" s="57"/>
    </row>
    <row r="255" spans="1:7" x14ac:dyDescent="0.2">
      <c r="A255" s="58"/>
      <c r="B255" s="59" t="s">
        <v>71</v>
      </c>
      <c r="C255" s="10" t="s">
        <v>23</v>
      </c>
      <c r="D255" s="10">
        <v>29.6</v>
      </c>
      <c r="E255" s="10">
        <f>D255-G255</f>
        <v>29.6</v>
      </c>
      <c r="F255" s="10">
        <v>22.6</v>
      </c>
      <c r="G255" s="10"/>
    </row>
    <row r="256" spans="1:7" ht="13.5" thickBot="1" x14ac:dyDescent="0.25">
      <c r="A256" s="61"/>
      <c r="B256" s="60"/>
      <c r="C256" s="11" t="s">
        <v>20</v>
      </c>
      <c r="D256" s="14">
        <f>D255</f>
        <v>29.6</v>
      </c>
      <c r="E256" s="14">
        <f>D256-G256</f>
        <v>29.6</v>
      </c>
      <c r="F256" s="14">
        <f>F255</f>
        <v>22.6</v>
      </c>
      <c r="G256" s="14">
        <f>G255</f>
        <v>0</v>
      </c>
    </row>
    <row r="257" spans="1:7" ht="13.5" thickBot="1" x14ac:dyDescent="0.25">
      <c r="A257" s="52" t="s">
        <v>3</v>
      </c>
      <c r="B257" s="53"/>
      <c r="C257" s="54"/>
      <c r="D257" s="15">
        <f>D256</f>
        <v>29.6</v>
      </c>
      <c r="E257" s="15">
        <f>D257-G257</f>
        <v>29.6</v>
      </c>
      <c r="F257" s="15">
        <f>F256</f>
        <v>22.6</v>
      </c>
      <c r="G257" s="15">
        <f>G256</f>
        <v>0</v>
      </c>
    </row>
    <row r="258" spans="1:7" x14ac:dyDescent="0.2">
      <c r="A258" s="63" t="s">
        <v>49</v>
      </c>
      <c r="B258" s="68" t="s">
        <v>8</v>
      </c>
      <c r="C258" s="69"/>
      <c r="D258" s="69"/>
      <c r="E258" s="69"/>
      <c r="F258" s="69"/>
      <c r="G258" s="70"/>
    </row>
    <row r="259" spans="1:7" x14ac:dyDescent="0.2">
      <c r="A259" s="62"/>
      <c r="B259" s="59" t="s">
        <v>72</v>
      </c>
      <c r="C259" s="9" t="s">
        <v>16</v>
      </c>
      <c r="D259" s="10">
        <v>5.4</v>
      </c>
      <c r="E259" s="10">
        <f>D259-G259</f>
        <v>5.4</v>
      </c>
      <c r="F259" s="10"/>
      <c r="G259" s="10"/>
    </row>
    <row r="260" spans="1:7" x14ac:dyDescent="0.2">
      <c r="A260" s="62"/>
      <c r="B260" s="60"/>
      <c r="C260" s="11" t="s">
        <v>20</v>
      </c>
      <c r="D260" s="11">
        <f>D259</f>
        <v>5.4</v>
      </c>
      <c r="E260" s="11">
        <f>D260-G260</f>
        <v>5.4</v>
      </c>
      <c r="F260" s="11">
        <f>F259</f>
        <v>0</v>
      </c>
      <c r="G260" s="11">
        <f>G259</f>
        <v>0</v>
      </c>
    </row>
    <row r="261" spans="1:7" x14ac:dyDescent="0.2">
      <c r="A261" s="62"/>
      <c r="B261" s="55" t="s">
        <v>21</v>
      </c>
      <c r="C261" s="56"/>
      <c r="D261" s="56"/>
      <c r="E261" s="56"/>
      <c r="F261" s="56"/>
      <c r="G261" s="57"/>
    </row>
    <row r="262" spans="1:7" x14ac:dyDescent="0.2">
      <c r="A262" s="62"/>
      <c r="B262" s="59" t="s">
        <v>71</v>
      </c>
      <c r="C262" s="10" t="s">
        <v>23</v>
      </c>
      <c r="D262" s="10">
        <v>31.3</v>
      </c>
      <c r="E262" s="10">
        <f>D262-G262</f>
        <v>31.3</v>
      </c>
      <c r="F262" s="10">
        <v>23.9</v>
      </c>
      <c r="G262" s="10"/>
    </row>
    <row r="263" spans="1:7" ht="13.5" thickBot="1" x14ac:dyDescent="0.25">
      <c r="A263" s="64"/>
      <c r="B263" s="60"/>
      <c r="C263" s="11" t="s">
        <v>20</v>
      </c>
      <c r="D263" s="14">
        <f>D262</f>
        <v>31.3</v>
      </c>
      <c r="E263" s="14">
        <f>D263-G263</f>
        <v>31.3</v>
      </c>
      <c r="F263" s="14">
        <f>F262</f>
        <v>23.9</v>
      </c>
      <c r="G263" s="14">
        <f>G262</f>
        <v>0</v>
      </c>
    </row>
    <row r="264" spans="1:7" ht="13.5" thickBot="1" x14ac:dyDescent="0.25">
      <c r="A264" s="52" t="s">
        <v>3</v>
      </c>
      <c r="B264" s="53"/>
      <c r="C264" s="54"/>
      <c r="D264" s="15">
        <f>D260+D263</f>
        <v>36.700000000000003</v>
      </c>
      <c r="E264" s="15">
        <f>D264-G264</f>
        <v>36.700000000000003</v>
      </c>
      <c r="F264" s="15">
        <f>F260+F263</f>
        <v>23.9</v>
      </c>
      <c r="G264" s="16">
        <f>G260+G263</f>
        <v>0</v>
      </c>
    </row>
    <row r="265" spans="1:7" x14ac:dyDescent="0.2">
      <c r="A265" s="63" t="s">
        <v>70</v>
      </c>
      <c r="B265" s="68" t="s">
        <v>8</v>
      </c>
      <c r="C265" s="69"/>
      <c r="D265" s="69"/>
      <c r="E265" s="69"/>
      <c r="F265" s="69"/>
      <c r="G265" s="70"/>
    </row>
    <row r="266" spans="1:7" x14ac:dyDescent="0.2">
      <c r="A266" s="62"/>
      <c r="B266" s="59" t="s">
        <v>72</v>
      </c>
      <c r="C266" s="9" t="s">
        <v>16</v>
      </c>
      <c r="D266" s="10">
        <v>13.7</v>
      </c>
      <c r="E266" s="10">
        <f>D266-G266</f>
        <v>13.7</v>
      </c>
      <c r="F266" s="10"/>
      <c r="G266" s="10"/>
    </row>
    <row r="267" spans="1:7" x14ac:dyDescent="0.2">
      <c r="A267" s="62"/>
      <c r="B267" s="60"/>
      <c r="C267" s="11" t="s">
        <v>20</v>
      </c>
      <c r="D267" s="11">
        <f>D266</f>
        <v>13.7</v>
      </c>
      <c r="E267" s="11">
        <f>D267-G267</f>
        <v>13.7</v>
      </c>
      <c r="F267" s="11">
        <f>F266</f>
        <v>0</v>
      </c>
      <c r="G267" s="11">
        <f>G266</f>
        <v>0</v>
      </c>
    </row>
    <row r="268" spans="1:7" x14ac:dyDescent="0.2">
      <c r="A268" s="62"/>
      <c r="B268" s="97" t="s">
        <v>94</v>
      </c>
      <c r="C268" s="66"/>
      <c r="D268" s="66"/>
      <c r="E268" s="66"/>
      <c r="F268" s="66"/>
      <c r="G268" s="67"/>
    </row>
    <row r="269" spans="1:7" x14ac:dyDescent="0.2">
      <c r="A269" s="62"/>
      <c r="B269" s="59" t="s">
        <v>76</v>
      </c>
      <c r="C269" s="10" t="s">
        <v>28</v>
      </c>
      <c r="D269" s="10">
        <v>62.7</v>
      </c>
      <c r="E269" s="10">
        <f>D269-G269</f>
        <v>62.7</v>
      </c>
      <c r="F269" s="10">
        <v>40.299999999999997</v>
      </c>
      <c r="G269" s="10"/>
    </row>
    <row r="270" spans="1:7" x14ac:dyDescent="0.2">
      <c r="A270" s="62"/>
      <c r="B270" s="58"/>
      <c r="C270" s="14" t="s">
        <v>20</v>
      </c>
      <c r="D270" s="14">
        <f>D269</f>
        <v>62.7</v>
      </c>
      <c r="E270" s="14">
        <f>D270-G270</f>
        <v>62.7</v>
      </c>
      <c r="F270" s="14">
        <f>F269</f>
        <v>40.299999999999997</v>
      </c>
      <c r="G270" s="14">
        <f>G269</f>
        <v>0</v>
      </c>
    </row>
    <row r="271" spans="1:7" x14ac:dyDescent="0.2">
      <c r="A271" s="62"/>
      <c r="B271" s="55" t="s">
        <v>21</v>
      </c>
      <c r="C271" s="56"/>
      <c r="D271" s="56"/>
      <c r="E271" s="56"/>
      <c r="F271" s="56"/>
      <c r="G271" s="57"/>
    </row>
    <row r="272" spans="1:7" x14ac:dyDescent="0.2">
      <c r="A272" s="62"/>
      <c r="B272" s="99" t="s">
        <v>78</v>
      </c>
      <c r="C272" s="21" t="s">
        <v>36</v>
      </c>
      <c r="D272" s="10">
        <v>404.3</v>
      </c>
      <c r="E272" s="10">
        <f>D272-G272</f>
        <v>401.8</v>
      </c>
      <c r="F272" s="10">
        <v>177.9</v>
      </c>
      <c r="G272" s="10">
        <v>2.5</v>
      </c>
    </row>
    <row r="273" spans="1:7" x14ac:dyDescent="0.2">
      <c r="A273" s="62"/>
      <c r="B273" s="100"/>
      <c r="C273" s="21" t="s">
        <v>23</v>
      </c>
      <c r="D273" s="10">
        <v>267.2</v>
      </c>
      <c r="E273" s="10">
        <f>D273-G273</f>
        <v>267.2</v>
      </c>
      <c r="F273" s="35">
        <v>199.8</v>
      </c>
      <c r="G273" s="10"/>
    </row>
    <row r="274" spans="1:7" x14ac:dyDescent="0.2">
      <c r="A274" s="62"/>
      <c r="B274" s="100"/>
      <c r="C274" s="14" t="s">
        <v>20</v>
      </c>
      <c r="D274" s="14">
        <f>D272+D273</f>
        <v>671.5</v>
      </c>
      <c r="E274" s="14">
        <f>D274-G274</f>
        <v>669</v>
      </c>
      <c r="F274" s="14">
        <f>F272+F273</f>
        <v>377.70000000000005</v>
      </c>
      <c r="G274" s="14">
        <f>G272+G273</f>
        <v>2.5</v>
      </c>
    </row>
    <row r="275" spans="1:7" x14ac:dyDescent="0.2">
      <c r="A275" s="98" t="s">
        <v>3</v>
      </c>
      <c r="B275" s="98"/>
      <c r="C275" s="98"/>
      <c r="D275" s="11">
        <f>D267+D270+D274</f>
        <v>747.9</v>
      </c>
      <c r="E275" s="11">
        <f>D275-G275</f>
        <v>745.4</v>
      </c>
      <c r="F275" s="11">
        <f>F267+F270+F274</f>
        <v>418.00000000000006</v>
      </c>
      <c r="G275" s="11">
        <f>G267+G270+G274</f>
        <v>2.5</v>
      </c>
    </row>
    <row r="276" spans="1:7" x14ac:dyDescent="0.2">
      <c r="A276" s="92" t="s">
        <v>65</v>
      </c>
      <c r="B276" s="97" t="s">
        <v>98</v>
      </c>
      <c r="C276" s="66"/>
      <c r="D276" s="66"/>
      <c r="E276" s="66"/>
      <c r="F276" s="66"/>
      <c r="G276" s="67"/>
    </row>
    <row r="277" spans="1:7" x14ac:dyDescent="0.2">
      <c r="A277" s="93"/>
      <c r="B277" s="89" t="s">
        <v>79</v>
      </c>
      <c r="C277" s="10" t="s">
        <v>66</v>
      </c>
      <c r="D277" s="10">
        <v>92.6</v>
      </c>
      <c r="E277" s="10">
        <f>D277-G277</f>
        <v>92.6</v>
      </c>
      <c r="F277" s="35">
        <v>61.5</v>
      </c>
      <c r="G277" s="10"/>
    </row>
    <row r="278" spans="1:7" ht="13.5" thickBot="1" x14ac:dyDescent="0.25">
      <c r="A278" s="71"/>
      <c r="B278" s="90"/>
      <c r="C278" s="14" t="s">
        <v>20</v>
      </c>
      <c r="D278" s="14">
        <f>D277</f>
        <v>92.6</v>
      </c>
      <c r="E278" s="14">
        <f>D278-G278</f>
        <v>92.6</v>
      </c>
      <c r="F278" s="41">
        <f>F277</f>
        <v>61.5</v>
      </c>
      <c r="G278" s="14">
        <f>G277</f>
        <v>0</v>
      </c>
    </row>
    <row r="279" spans="1:7" ht="13.5" thickBot="1" x14ac:dyDescent="0.25">
      <c r="A279" s="85" t="s">
        <v>37</v>
      </c>
      <c r="B279" s="86"/>
      <c r="C279" s="86"/>
      <c r="D279" s="29">
        <f>D45+D51+D60+D68+D77+D86+D95+D104+D113+D122+D131+D140+D149+D153+D157+D164+D171+D175+D182+D186+D193+D197+D201+D205+D209+D213+D217+D224+D232+D240+D245+D253+D257+D264+D275+D278</f>
        <v>8352.8000000000029</v>
      </c>
      <c r="E279" s="15">
        <f>E45+E51+E60+E68+E77+E86+E95+E104+E113+E122+E131+E140+E149+E153+E157+E164+E171+E175+E182+E186+E193+E197+E201+E205+E209+E213+E217+E224+E232+E240+E245+E253+E257+E264+E275+E278</f>
        <v>8334.9000000000033</v>
      </c>
      <c r="F279" s="15">
        <f>F45+F51+F60+F68+F77+F86+F95+F104+F113+F122+F131+F140+F149+F153+F157+F164+F171+F175+F182+F186+F193+F197+F201+F205+F209+F213+F217+F224+F232+F240+F245+F253+F257+F264+F275+F278</f>
        <v>5191.8999999999987</v>
      </c>
      <c r="G279" s="15">
        <f>G45+G51+G60+G68+G77+G86+G95+G104+G113+G122+G131+G140+G149+G153+G157+G164+G171+G175+G182+G186+G193+G197+G201+G205+G209+G213+G217+G224+G232+G240+G245+G253+G257+G264+G275+G278</f>
        <v>17.899999999999999</v>
      </c>
    </row>
    <row r="280" spans="1:7" x14ac:dyDescent="0.2">
      <c r="A280" s="87" t="s">
        <v>38</v>
      </c>
      <c r="B280" s="88"/>
      <c r="C280" s="88"/>
      <c r="D280" s="50">
        <f>D34+D40+D44+D51+D60+D68+D77+D86+D95+D104+D113+D122+D131+D140+D149+D153+D157+D164+D171+D178+D189+D220+D227+D235+D248+D260+D266+D270+D278</f>
        <v>2346</v>
      </c>
      <c r="E280" s="50">
        <f>E34+E40+E44+E51+E60+E68+E77+E86+E95+E104+E113+E122+E131+E140+E149+E153+E157+E164+E171+E178+E189+E220+E227+E235+E248+E260+E266+E270+E278</f>
        <v>2346</v>
      </c>
      <c r="F280" s="50">
        <f>F34+F40+F44+F51+F60+F68+F77+F86+F95+F104+F113+F122+F131+F140+F149+F153+F157+F164+F171+F178+F189+F220+F227+F235+F248+F260+F266+F270+F278</f>
        <v>890.3</v>
      </c>
      <c r="G280" s="25"/>
    </row>
    <row r="281" spans="1:7" x14ac:dyDescent="0.2">
      <c r="A281" s="91" t="s">
        <v>23</v>
      </c>
      <c r="B281" s="73"/>
      <c r="C281" s="73"/>
      <c r="D281" s="36">
        <f>D37+D174+D181+D185+D192+D196+D200+D204+D208+D212+D216+D223+D231+D239+D244+D252+D256+D263+D273</f>
        <v>5602.5000000000009</v>
      </c>
      <c r="E281" s="36">
        <f>E37+E174+E181+E185+E192+E196+E200+E204+E208+E212+E216+E223+E231+E239+E244+E252+E256+E263+E273</f>
        <v>5587.1</v>
      </c>
      <c r="F281" s="11">
        <f>F37+F174+F181+F185+F192+F196+F200+F204+F208+F212+F216+F223+F231+F239+F244+F252+F256+F263+F273</f>
        <v>4123.7</v>
      </c>
      <c r="G281" s="26">
        <f>G37+G174+G181+G185+G192+G196+G200+G204+G208+G212+G216+G223+G231+G239+G244+G252+G256+G263+G273</f>
        <v>15.4</v>
      </c>
    </row>
    <row r="282" spans="1:7" ht="13.5" thickBot="1" x14ac:dyDescent="0.25">
      <c r="A282" s="83" t="s">
        <v>39</v>
      </c>
      <c r="B282" s="84"/>
      <c r="C282" s="84"/>
      <c r="D282" s="27">
        <f>D272</f>
        <v>404.3</v>
      </c>
      <c r="E282" s="27">
        <f>E272</f>
        <v>401.8</v>
      </c>
      <c r="F282" s="27">
        <f>F272</f>
        <v>177.9</v>
      </c>
      <c r="G282" s="28">
        <f>G272</f>
        <v>2.5</v>
      </c>
    </row>
  </sheetData>
  <mergeCells count="210">
    <mergeCell ref="B41:G41"/>
    <mergeCell ref="B42:B44"/>
    <mergeCell ref="E9:G9"/>
    <mergeCell ref="G10:G13"/>
    <mergeCell ref="B8:B13"/>
    <mergeCell ref="A46:A50"/>
    <mergeCell ref="D8:G8"/>
    <mergeCell ref="D9:D13"/>
    <mergeCell ref="A15:A40"/>
    <mergeCell ref="B38:G38"/>
    <mergeCell ref="B16:B25"/>
    <mergeCell ref="B36:B37"/>
    <mergeCell ref="B30:B33"/>
    <mergeCell ref="B39:B40"/>
    <mergeCell ref="B28:B29"/>
    <mergeCell ref="B35:G35"/>
    <mergeCell ref="B26:B27"/>
    <mergeCell ref="A8:A13"/>
    <mergeCell ref="C8:C13"/>
    <mergeCell ref="A105:A112"/>
    <mergeCell ref="B110:G110"/>
    <mergeCell ref="B128:G128"/>
    <mergeCell ref="B111:B112"/>
    <mergeCell ref="A140:C140"/>
    <mergeCell ref="B129:B130"/>
    <mergeCell ref="B123:G123"/>
    <mergeCell ref="E10:F10"/>
    <mergeCell ref="E11:E13"/>
    <mergeCell ref="F11:F13"/>
    <mergeCell ref="B46:G46"/>
    <mergeCell ref="A45:C45"/>
    <mergeCell ref="B47:B50"/>
    <mergeCell ref="B78:G78"/>
    <mergeCell ref="B79:B80"/>
    <mergeCell ref="A77:C77"/>
    <mergeCell ref="A78:A85"/>
    <mergeCell ref="A51:C51"/>
    <mergeCell ref="B15:G15"/>
    <mergeCell ref="A52:A59"/>
    <mergeCell ref="B52:G52"/>
    <mergeCell ref="A61:A67"/>
    <mergeCell ref="B57:G57"/>
    <mergeCell ref="A68:C68"/>
    <mergeCell ref="B259:B260"/>
    <mergeCell ref="B262:B263"/>
    <mergeCell ref="B268:G268"/>
    <mergeCell ref="A241:A244"/>
    <mergeCell ref="B241:G241"/>
    <mergeCell ref="B242:B244"/>
    <mergeCell ref="A232:C232"/>
    <mergeCell ref="B233:G233"/>
    <mergeCell ref="A257:C257"/>
    <mergeCell ref="A245:C245"/>
    <mergeCell ref="B255:B256"/>
    <mergeCell ref="A246:A252"/>
    <mergeCell ref="B249:G249"/>
    <mergeCell ref="A240:C240"/>
    <mergeCell ref="A282:C282"/>
    <mergeCell ref="A279:C279"/>
    <mergeCell ref="A280:C280"/>
    <mergeCell ref="B277:B278"/>
    <mergeCell ref="A281:C281"/>
    <mergeCell ref="A276:A278"/>
    <mergeCell ref="B246:G246"/>
    <mergeCell ref="B276:G276"/>
    <mergeCell ref="A275:C275"/>
    <mergeCell ref="B272:B274"/>
    <mergeCell ref="A264:C264"/>
    <mergeCell ref="A265:A274"/>
    <mergeCell ref="B266:B267"/>
    <mergeCell ref="B271:G271"/>
    <mergeCell ref="A253:C253"/>
    <mergeCell ref="B247:B248"/>
    <mergeCell ref="A254:A256"/>
    <mergeCell ref="B250:B252"/>
    <mergeCell ref="B265:G265"/>
    <mergeCell ref="B269:B270"/>
    <mergeCell ref="B254:G254"/>
    <mergeCell ref="A258:A263"/>
    <mergeCell ref="B258:G258"/>
    <mergeCell ref="B261:G261"/>
    <mergeCell ref="A194:A196"/>
    <mergeCell ref="A201:C201"/>
    <mergeCell ref="A198:A200"/>
    <mergeCell ref="B198:G198"/>
    <mergeCell ref="A197:C197"/>
    <mergeCell ref="A210:A212"/>
    <mergeCell ref="A205:C205"/>
    <mergeCell ref="B214:G214"/>
    <mergeCell ref="B211:B212"/>
    <mergeCell ref="B203:B204"/>
    <mergeCell ref="B199:B200"/>
    <mergeCell ref="B202:G202"/>
    <mergeCell ref="B195:B196"/>
    <mergeCell ref="A214:A216"/>
    <mergeCell ref="A209:C209"/>
    <mergeCell ref="A60:C60"/>
    <mergeCell ref="A122:C122"/>
    <mergeCell ref="A114:A121"/>
    <mergeCell ref="B83:G83"/>
    <mergeCell ref="B66:B67"/>
    <mergeCell ref="B102:B103"/>
    <mergeCell ref="A187:A192"/>
    <mergeCell ref="B190:G190"/>
    <mergeCell ref="B191:B192"/>
    <mergeCell ref="B188:B189"/>
    <mergeCell ref="B187:G187"/>
    <mergeCell ref="A186:C186"/>
    <mergeCell ref="A87:A94"/>
    <mergeCell ref="A95:C95"/>
    <mergeCell ref="B92:G92"/>
    <mergeCell ref="B101:G101"/>
    <mergeCell ref="A96:A103"/>
    <mergeCell ref="B146:G146"/>
    <mergeCell ref="B106:B107"/>
    <mergeCell ref="B96:G96"/>
    <mergeCell ref="B97:B98"/>
    <mergeCell ref="A149:C149"/>
    <mergeCell ref="B141:G141"/>
    <mergeCell ref="B142:B143"/>
    <mergeCell ref="D1:G4"/>
    <mergeCell ref="F7:G7"/>
    <mergeCell ref="B115:B116"/>
    <mergeCell ref="B124:B125"/>
    <mergeCell ref="B105:G105"/>
    <mergeCell ref="A113:C113"/>
    <mergeCell ref="B114:G114"/>
    <mergeCell ref="B87:G87"/>
    <mergeCell ref="A86:C86"/>
    <mergeCell ref="B120:B121"/>
    <mergeCell ref="B119:G119"/>
    <mergeCell ref="B93:B94"/>
    <mergeCell ref="B88:B89"/>
    <mergeCell ref="A104:C104"/>
    <mergeCell ref="B74:G74"/>
    <mergeCell ref="A69:A76"/>
    <mergeCell ref="B75:B76"/>
    <mergeCell ref="B69:G69"/>
    <mergeCell ref="B70:B71"/>
    <mergeCell ref="B84:B85"/>
    <mergeCell ref="B65:G65"/>
    <mergeCell ref="B58:B59"/>
    <mergeCell ref="B62:B64"/>
    <mergeCell ref="B61:G61"/>
    <mergeCell ref="A132:A139"/>
    <mergeCell ref="A123:A130"/>
    <mergeCell ref="B132:G132"/>
    <mergeCell ref="B133:B134"/>
    <mergeCell ref="B138:B139"/>
    <mergeCell ref="B137:G137"/>
    <mergeCell ref="A131:C131"/>
    <mergeCell ref="A141:A148"/>
    <mergeCell ref="A150:A152"/>
    <mergeCell ref="B147:B148"/>
    <mergeCell ref="A183:A185"/>
    <mergeCell ref="A182:C182"/>
    <mergeCell ref="A172:A174"/>
    <mergeCell ref="A176:A181"/>
    <mergeCell ref="A171:C171"/>
    <mergeCell ref="B184:B185"/>
    <mergeCell ref="B177:B178"/>
    <mergeCell ref="B169:B170"/>
    <mergeCell ref="B165:G165"/>
    <mergeCell ref="A175:C175"/>
    <mergeCell ref="A165:A170"/>
    <mergeCell ref="B168:G168"/>
    <mergeCell ref="B172:G172"/>
    <mergeCell ref="B166:B167"/>
    <mergeCell ref="B179:G179"/>
    <mergeCell ref="B183:G183"/>
    <mergeCell ref="B180:B181"/>
    <mergeCell ref="B176:G176"/>
    <mergeCell ref="B215:B216"/>
    <mergeCell ref="B225:G225"/>
    <mergeCell ref="B150:G150"/>
    <mergeCell ref="B154:G154"/>
    <mergeCell ref="A164:C164"/>
    <mergeCell ref="B151:B152"/>
    <mergeCell ref="B155:B156"/>
    <mergeCell ref="B159:B160"/>
    <mergeCell ref="B161:G161"/>
    <mergeCell ref="A157:C157"/>
    <mergeCell ref="A158:A163"/>
    <mergeCell ref="B158:G158"/>
    <mergeCell ref="B162:B163"/>
    <mergeCell ref="A154:A156"/>
    <mergeCell ref="A153:C153"/>
    <mergeCell ref="B194:G194"/>
    <mergeCell ref="A193:C193"/>
    <mergeCell ref="B210:G210"/>
    <mergeCell ref="A206:A208"/>
    <mergeCell ref="B206:G206"/>
    <mergeCell ref="A202:A204"/>
    <mergeCell ref="B207:B208"/>
    <mergeCell ref="B219:B220"/>
    <mergeCell ref="A213:C213"/>
    <mergeCell ref="A224:C224"/>
    <mergeCell ref="B221:G221"/>
    <mergeCell ref="B222:B223"/>
    <mergeCell ref="A217:C217"/>
    <mergeCell ref="B229:B231"/>
    <mergeCell ref="B237:B239"/>
    <mergeCell ref="A218:A223"/>
    <mergeCell ref="B234:B235"/>
    <mergeCell ref="B228:G228"/>
    <mergeCell ref="A225:A231"/>
    <mergeCell ref="B226:B227"/>
    <mergeCell ref="B218:G218"/>
    <mergeCell ref="B236:G236"/>
    <mergeCell ref="A233:A239"/>
  </mergeCells>
  <phoneticPr fontId="1" type="noConversion"/>
  <pageMargins left="0.78740157480314965" right="0.35433070866141736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deleguotos</vt:lpstr>
      <vt:lpstr>deleguotos!Print_Titles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</dc:creator>
  <cp:lastModifiedBy>ŠAULYTĖ SKAIRIENĖ Dalia</cp:lastModifiedBy>
  <cp:lastPrinted>2016-12-20T06:31:07Z</cp:lastPrinted>
  <dcterms:created xsi:type="dcterms:W3CDTF">2011-01-18T17:32:02Z</dcterms:created>
  <dcterms:modified xsi:type="dcterms:W3CDTF">2016-12-28T14:13:27Z</dcterms:modified>
</cp:coreProperties>
</file>