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01"/>
  <workbookPr defaultThemeVersion="124226"/>
  <mc:AlternateContent xmlns:mc="http://schemas.openxmlformats.org/markup-compatibility/2006">
    <mc:Choice Requires="x15">
      <x15ac:absPath xmlns:x15ac="http://schemas.microsoft.com/office/spreadsheetml/2010/11/ac" url="\\srvmain\users\dalnch\My Documents\TARYBA\SPRENDIMŲ PROJEKTAI\2018 m. projektai\2018-02-15 sprendimu projektai\8_TSP14 Strateginis po tarybos\"/>
    </mc:Choice>
  </mc:AlternateContent>
  <bookViews>
    <workbookView xWindow="-165" yWindow="-180" windowWidth="19200" windowHeight="11760"/>
  </bookViews>
  <sheets>
    <sheet name="1 lentelė" sheetId="1" r:id="rId1"/>
    <sheet name="išbrauktos eilutės" sheetId="10" r:id="rId2"/>
  </sheets>
  <definedNames>
    <definedName name="_xlnm.Print_Area" localSheetId="0">'1 lentelė'!$A$1:$AB$155</definedName>
  </definedNames>
  <calcPr calcId="162913"/>
</workbook>
</file>

<file path=xl/calcChain.xml><?xml version="1.0" encoding="utf-8"?>
<calcChain xmlns="http://schemas.openxmlformats.org/spreadsheetml/2006/main">
  <c r="S131" i="1" l="1"/>
  <c r="O131" i="1"/>
  <c r="K131" i="1"/>
  <c r="G131" i="1"/>
  <c r="P34" i="1"/>
  <c r="V121" i="1"/>
  <c r="U121" i="1"/>
  <c r="R121" i="1"/>
  <c r="Q121" i="1"/>
  <c r="N121" i="1"/>
  <c r="M121" i="1"/>
  <c r="J121" i="1"/>
  <c r="I121" i="1"/>
  <c r="V109" i="1"/>
  <c r="V122" i="1" s="1"/>
  <c r="V123" i="1" s="1"/>
  <c r="V124" i="1" s="1"/>
  <c r="U109" i="1"/>
  <c r="R109" i="1"/>
  <c r="Q109" i="1"/>
  <c r="N109" i="1"/>
  <c r="M109" i="1"/>
  <c r="J109" i="1"/>
  <c r="I109" i="1"/>
  <c r="V87" i="1"/>
  <c r="U87" i="1"/>
  <c r="R87" i="1"/>
  <c r="Q87" i="1"/>
  <c r="N87" i="1"/>
  <c r="M87" i="1"/>
  <c r="J87" i="1"/>
  <c r="I87" i="1"/>
  <c r="V73" i="1"/>
  <c r="U73" i="1"/>
  <c r="R73" i="1"/>
  <c r="Q73" i="1"/>
  <c r="Q122" i="1" s="1"/>
  <c r="P73" i="1"/>
  <c r="P122" i="1"/>
  <c r="P123" i="1"/>
  <c r="P124" i="1" s="1"/>
  <c r="N73" i="1"/>
  <c r="M73" i="1"/>
  <c r="J73" i="1"/>
  <c r="J122" i="1" s="1"/>
  <c r="I73" i="1"/>
  <c r="V60" i="1"/>
  <c r="U60" i="1"/>
  <c r="U122" i="1" s="1"/>
  <c r="R60" i="1"/>
  <c r="R122" i="1" s="1"/>
  <c r="Q60" i="1"/>
  <c r="N60" i="1"/>
  <c r="N122" i="1" s="1"/>
  <c r="M60" i="1"/>
  <c r="L60" i="1"/>
  <c r="L122" i="1"/>
  <c r="L123" i="1"/>
  <c r="L124" i="1" s="1"/>
  <c r="J60" i="1"/>
  <c r="I60" i="1"/>
  <c r="I122" i="1" s="1"/>
  <c r="W46" i="1"/>
  <c r="V46" i="1"/>
  <c r="U46" i="1"/>
  <c r="S132" i="1" s="1"/>
  <c r="S46" i="1"/>
  <c r="R46" i="1"/>
  <c r="Q46" i="1"/>
  <c r="O132" i="1" s="1"/>
  <c r="O46" i="1"/>
  <c r="O47" i="1"/>
  <c r="O123" i="1"/>
  <c r="O124" i="1" s="1"/>
  <c r="N46" i="1"/>
  <c r="M46" i="1"/>
  <c r="M47" i="1" s="1"/>
  <c r="K46" i="1"/>
  <c r="J46" i="1"/>
  <c r="I46" i="1"/>
  <c r="G132" i="1" s="1"/>
  <c r="W34" i="1"/>
  <c r="W47" i="1"/>
  <c r="W123" i="1" s="1"/>
  <c r="W124" i="1" s="1"/>
  <c r="V34" i="1"/>
  <c r="U34" i="1"/>
  <c r="S34" i="1"/>
  <c r="S47" i="1"/>
  <c r="S123" i="1"/>
  <c r="S124" i="1"/>
  <c r="R34" i="1"/>
  <c r="Q34" i="1"/>
  <c r="N34" i="1"/>
  <c r="K34" i="1"/>
  <c r="K47" i="1" s="1"/>
  <c r="K123" i="1" s="1"/>
  <c r="K124" i="1" s="1"/>
  <c r="J34" i="1"/>
  <c r="I34" i="1"/>
  <c r="V22" i="1"/>
  <c r="U22" i="1"/>
  <c r="S130" i="1" s="1"/>
  <c r="S129" i="1" s="1"/>
  <c r="S140" i="1" s="1"/>
  <c r="U47" i="1"/>
  <c r="U123" i="1" s="1"/>
  <c r="U124" i="1" s="1"/>
  <c r="R22" i="1"/>
  <c r="R47" i="1"/>
  <c r="R123" i="1" s="1"/>
  <c r="R124" i="1" s="1"/>
  <c r="Q22" i="1"/>
  <c r="O130" i="1" s="1"/>
  <c r="O129" i="1" s="1"/>
  <c r="O140" i="1" s="1"/>
  <c r="Q47" i="1"/>
  <c r="Q123" i="1" s="1"/>
  <c r="Q124" i="1" s="1"/>
  <c r="N22" i="1"/>
  <c r="N47" i="1"/>
  <c r="M22" i="1"/>
  <c r="J22" i="1"/>
  <c r="J47" i="1"/>
  <c r="J123" i="1" s="1"/>
  <c r="J124" i="1" s="1"/>
  <c r="I22" i="1"/>
  <c r="G130" i="1" s="1"/>
  <c r="G129" i="1" s="1"/>
  <c r="G140" i="1" s="1"/>
  <c r="I47" i="1"/>
  <c r="I123" i="1" s="1"/>
  <c r="I124" i="1" s="1"/>
  <c r="V47" i="1"/>
  <c r="M34" i="1"/>
  <c r="M122" i="1"/>
  <c r="M123" i="1" l="1"/>
  <c r="M124" i="1" s="1"/>
  <c r="K132" i="1"/>
  <c r="N123" i="1"/>
  <c r="N124" i="1" s="1"/>
  <c r="K130" i="1"/>
  <c r="K129" i="1" s="1"/>
  <c r="K140" i="1" s="1"/>
</calcChain>
</file>

<file path=xl/sharedStrings.xml><?xml version="1.0" encoding="utf-8"?>
<sst xmlns="http://schemas.openxmlformats.org/spreadsheetml/2006/main" count="367" uniqueCount="96">
  <si>
    <t>Programos tikslo kodas</t>
  </si>
  <si>
    <t>Uždavinio kodas</t>
  </si>
  <si>
    <t>Priemonės kodas</t>
  </si>
  <si>
    <t>Priemonės pavadinimas</t>
  </si>
  <si>
    <t>Asignavimų valdytojo kodas</t>
  </si>
  <si>
    <t>Priemonės vykdytojo kodas</t>
  </si>
  <si>
    <t>Finansavimo šaltinis</t>
  </si>
  <si>
    <t>Iš viso</t>
  </si>
  <si>
    <t>Išlaidoms</t>
  </si>
  <si>
    <t>Finansavimo šaltiniai</t>
  </si>
  <si>
    <t>Pavadinimas</t>
  </si>
  <si>
    <t>Iš jų darbo užmokesčiui</t>
  </si>
  <si>
    <t>Finansavimo šaltinių suvestinė</t>
  </si>
  <si>
    <t>SB</t>
  </si>
  <si>
    <t>Seniūnijų veiklos užtikrinimas</t>
  </si>
  <si>
    <t>Veikiančių kapinių priežiūra</t>
  </si>
  <si>
    <t>01</t>
  </si>
  <si>
    <t>Vykdyti seniūnijoms pavestas funkcijas</t>
  </si>
  <si>
    <t>02</t>
  </si>
  <si>
    <t>03</t>
  </si>
  <si>
    <t>Užtikrinti gyvenamosios aplinkos viešųjų erdvių priežiūrą</t>
  </si>
  <si>
    <t>Sudaryti sąlygas seniūnijų funkcijoms įgyvendinti</t>
  </si>
  <si>
    <t>Turtui įsigyti ir finansiniams įsipareigojimams vykdyti</t>
  </si>
  <si>
    <t>Žemės ūkio funkcijų vykdymas</t>
  </si>
  <si>
    <t>Iš viso programai</t>
  </si>
  <si>
    <t>06</t>
  </si>
  <si>
    <t>05</t>
  </si>
  <si>
    <t>07</t>
  </si>
  <si>
    <t>05  Seniūnijų veiklos užtikrinimas</t>
  </si>
  <si>
    <t>08</t>
  </si>
  <si>
    <t>Joniškio sen.</t>
  </si>
  <si>
    <t>Gataučių sen.</t>
  </si>
  <si>
    <t>Gaižaičių sen.</t>
  </si>
  <si>
    <t>Kepalių sen.</t>
  </si>
  <si>
    <t>Kriukų sen.</t>
  </si>
  <si>
    <t>Rudiškių sen.</t>
  </si>
  <si>
    <t>Saugėlaukio sen.</t>
  </si>
  <si>
    <t>Satkūnų sen.</t>
  </si>
  <si>
    <t>Skaistgirio sen.</t>
  </si>
  <si>
    <t>Žagarės sen.</t>
  </si>
  <si>
    <t>Seniūnijų kultūros ir sporto veiklos programų rėmimas</t>
  </si>
  <si>
    <t xml:space="preserve">                                                                Iš  viso uždaviniui</t>
  </si>
  <si>
    <t>Iš viso tikslui</t>
  </si>
  <si>
    <t>Joniškio rajono gatvių apšvietimo priežiūra ir remontas</t>
  </si>
  <si>
    <t>Planas</t>
  </si>
  <si>
    <t>Šienaujamas plotas ha</t>
  </si>
  <si>
    <t xml:space="preserve">Kepalių sen. </t>
  </si>
  <si>
    <t>IŠ VISO:</t>
  </si>
  <si>
    <t>ES lėšomis įgyvendintų projektų upių ir tvenkinių pakrančių priežiūra</t>
  </si>
  <si>
    <t>BIP</t>
  </si>
  <si>
    <t>Viešųjų erdvių tvarkymas ir priežiūra Joniškio rajono savivaldybės teritorijoje. Poilsio zonų ir parkų priežiūra</t>
  </si>
  <si>
    <t>SAVIVALDYBĖS  LĖŠOS, IŠ VISO</t>
  </si>
  <si>
    <t>KITI ŠALTINIAI, IŠ VISO</t>
  </si>
  <si>
    <t>Savivaldybės butų remontas. Mokestis už  laikinai nenaudojamų savivaldybės butų ir kitų patalpų (turinčių centralizuotas komunikacijas) eksploataciją</t>
  </si>
  <si>
    <t>SBVB</t>
  </si>
  <si>
    <t>Už priemonę atsakingi skyriai / padaliniai</t>
  </si>
  <si>
    <t>14, 15, 19</t>
  </si>
  <si>
    <t>2018 metų išlaidų projektas</t>
  </si>
  <si>
    <t>2018 metai</t>
  </si>
  <si>
    <t>Produkto vertinimo kriterijus</t>
  </si>
  <si>
    <t>Tūkst. Eur.</t>
  </si>
  <si>
    <t>05 PROGRAMOS „SENIŪNIJŲ VEIKLOS UŽTIKRINIMAS“  STRATEGINIŲ IŠLAIDŲ IR PRODUKTO VERTINIMO KRITERIJŲ SUVESTINĖ</t>
  </si>
  <si>
    <t>09</t>
  </si>
  <si>
    <t>Seniūnijų vietinių iniciatyvų įgyvendinimas</t>
  </si>
  <si>
    <t>JONIŠKIO RAJONO SAVIVALDYBĖS 2017-2019 METŲ STRATEGINIS VEIKLOS PLANAS</t>
  </si>
  <si>
    <t>2019 metų išlaidų projektas</t>
  </si>
  <si>
    <t xml:space="preserve">09 Švietimo, kultūros ir sporto skyrius
10 Teisės ir metrikacijos skyrius
11 Vaiko teisių apsaugos skyrius 
12 Saugėlaukio seniūnija                               
13 Satkūnų seniūnija 
14 Joniškio seniūnija                                                                                                                                                                                                             15 Žagarės seniūnija   
16 Skaistgirio seniūnija                                                                                                                                                                                                                                                                                                                  </t>
  </si>
  <si>
    <t xml:space="preserve">17 Gaižaičių seniūnija
18 Gataučių seniūnija 
19 Kepalių seniūnija
20  Kriukų seniūnija                                                                                                                                                                                21 Rudiškių seniūnija                                                         </t>
  </si>
  <si>
    <r>
      <t xml:space="preserve">Savivaldybės biudžeto lėšos </t>
    </r>
    <r>
      <rPr>
        <b/>
        <sz val="10"/>
        <rFont val="Arial"/>
        <family val="1"/>
        <charset val="186"/>
      </rPr>
      <t>SB</t>
    </r>
  </si>
  <si>
    <r>
      <t xml:space="preserve">Biudžetinių įstaigų pajamos </t>
    </r>
    <r>
      <rPr>
        <b/>
        <sz val="10"/>
        <rFont val="Arial"/>
        <family val="1"/>
        <charset val="186"/>
      </rPr>
      <t>BIP</t>
    </r>
  </si>
  <si>
    <r>
      <t xml:space="preserve">Valstybės biudžeto specialiosios tikslinės dotacijos lėšos </t>
    </r>
    <r>
      <rPr>
        <b/>
        <sz val="10"/>
        <rFont val="Arial"/>
        <family val="1"/>
        <charset val="186"/>
      </rPr>
      <t>SB(VB)</t>
    </r>
  </si>
  <si>
    <r>
      <t xml:space="preserve">Valstybės  biudžeto kitos dotacijos </t>
    </r>
    <r>
      <rPr>
        <b/>
        <sz val="10"/>
        <rFont val="Arial"/>
        <family val="1"/>
        <charset val="186"/>
      </rPr>
      <t>SB(VBK</t>
    </r>
    <r>
      <rPr>
        <sz val="10"/>
        <rFont val="Arial"/>
        <family val="1"/>
        <charset val="186"/>
      </rPr>
      <t>)</t>
    </r>
  </si>
  <si>
    <r>
      <t xml:space="preserve">Savivaldybės paskolos lėšos </t>
    </r>
    <r>
      <rPr>
        <b/>
        <sz val="10"/>
        <rFont val="Arial"/>
        <family val="1"/>
        <charset val="186"/>
      </rPr>
      <t>SB( P)</t>
    </r>
  </si>
  <si>
    <r>
      <t xml:space="preserve">Savivaldybės privatizavimo fondo lėšos </t>
    </r>
    <r>
      <rPr>
        <b/>
        <sz val="10"/>
        <rFont val="Arial"/>
        <family val="1"/>
        <charset val="186"/>
      </rPr>
      <t>S(PF)</t>
    </r>
  </si>
  <si>
    <r>
      <t xml:space="preserve">Europos Sąjungos paramos lėšos </t>
    </r>
    <r>
      <rPr>
        <b/>
        <sz val="10"/>
        <rFont val="Arial"/>
        <family val="1"/>
        <charset val="186"/>
      </rPr>
      <t>ES</t>
    </r>
  </si>
  <si>
    <r>
      <t xml:space="preserve">Valstybės biudžeto lėšos </t>
    </r>
    <r>
      <rPr>
        <b/>
        <sz val="10"/>
        <rFont val="Arial"/>
        <family val="1"/>
        <charset val="186"/>
      </rPr>
      <t>LRVB</t>
    </r>
  </si>
  <si>
    <r>
      <t xml:space="preserve">Kiti finansavimo šaltiniai </t>
    </r>
    <r>
      <rPr>
        <b/>
        <sz val="10"/>
        <rFont val="Arial"/>
        <family val="1"/>
        <charset val="186"/>
      </rPr>
      <t>Kt</t>
    </r>
  </si>
  <si>
    <t>2017 metų išlaidos</t>
  </si>
  <si>
    <t>2020 metų išlaidų projektas</t>
  </si>
  <si>
    <t>2018 metams skirti asignavimai</t>
  </si>
  <si>
    <t>2019 metai</t>
  </si>
  <si>
    <t>2020 metai</t>
  </si>
  <si>
    <r>
      <t>Tvarkomų viešųjų erdvių plotas (tūkst. m</t>
    </r>
    <r>
      <rPr>
        <vertAlign val="superscript"/>
        <sz val="12"/>
        <rFont val="Times New Roman"/>
        <family val="1"/>
        <charset val="186"/>
      </rPr>
      <t>2</t>
    </r>
    <r>
      <rPr>
        <sz val="12"/>
        <rFont val="Times New Roman"/>
        <family val="1"/>
        <charset val="186"/>
      </rPr>
      <t>)</t>
    </r>
  </si>
  <si>
    <r>
      <t>Tvarkomas kapinių plotas (tūkst. m</t>
    </r>
    <r>
      <rPr>
        <vertAlign val="superscript"/>
        <sz val="12"/>
        <rFont val="Times New Roman"/>
        <family val="1"/>
        <charset val="186"/>
      </rPr>
      <t>2</t>
    </r>
    <r>
      <rPr>
        <sz val="12"/>
        <rFont val="Times New Roman"/>
        <family val="1"/>
        <charset val="186"/>
      </rPr>
      <t>)</t>
    </r>
  </si>
  <si>
    <t>Įvykdytų kultūros ar sporto renginių skaičius (vnt.)</t>
  </si>
  <si>
    <t>Prižiūrimų gatvių apšvietimo tinklų ilgis (km.)</t>
  </si>
  <si>
    <t>Įgyvendintų iniciatyvų skaičius (vnt.)</t>
  </si>
  <si>
    <t>12,1314,15,16,17,18,19,20,21</t>
  </si>
  <si>
    <t>12,13,14,15,16,17,18,19,20,21</t>
  </si>
  <si>
    <t>12,13,07,14,15,16,17,18,19,20,21</t>
  </si>
  <si>
    <t>07,12,13,14,15,16,17,18,19,20,21</t>
  </si>
  <si>
    <t>01Architektūros ir teritorijų planavimo skyrius                                                          
02 Buhalterinės apskaitos skyrius
03 Ekonominės plėtros ir investicijų skyrius
04 Finansų skyrius
05 Žemės ūkio skyrius
06 Kanceliarijos skyrius                                                                                 07 Infrastruktūros skyrius                                                                                           08 Socialinės paramos ir sveikatos skyrius</t>
  </si>
  <si>
    <t>Joniškio r. savivaldybės administracija</t>
  </si>
  <si>
    <t>Eksploatuotų, remontuotų butų skaičius (vnt.)</t>
  </si>
  <si>
    <t>Vidutinis aptarnaujamų asmenų skaičius (asmenys)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</si>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</sst>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
    <numFmt numFmtId="166" formatCode="_-* #,##0.0\ _L_t_-;\-* #,##0.0\ _L_t_-;_-* &quot;-&quot;??\ _L_t_-;_-@_-"/>
    <numFmt numFmtId="167" formatCode="0.0_ ;\-0.0\ "/>
  </numFmts>
  <fonts count="31" x14ac:knownFonts="1">
    <font>
      <sz val="10"/>
      <name val="Arial"/>
      <charset val="186"/>
    </font>
    <font>
      <sz val="10"/>
      <name val="Arial"/>
      <family val="2"/>
      <charset val="186"/>
    </font>
    <font>
      <sz val="8"/>
      <name val="Arial"/>
      <family val="2"/>
      <charset val="186"/>
    </font>
    <font>
      <sz val="12"/>
      <name val="Times New Roman"/>
      <family val="1"/>
    </font>
    <font>
      <sz val="12"/>
      <name val="Times New Roman"/>
      <family val="1"/>
      <charset val="186"/>
    </font>
    <font>
      <b/>
      <sz val="12"/>
      <name val="Times New Roman"/>
      <family val="1"/>
      <charset val="186"/>
    </font>
    <font>
      <sz val="10"/>
      <name val="Arial"/>
      <family val="2"/>
      <charset val="186"/>
    </font>
    <font>
      <b/>
      <sz val="10"/>
      <name val="Arial"/>
      <family val="1"/>
      <charset val="186"/>
    </font>
    <font>
      <sz val="10"/>
      <name val="Arial"/>
      <family val="1"/>
      <charset val="186"/>
    </font>
    <font>
      <sz val="8"/>
      <name val="Times New Roman"/>
      <family val="1"/>
    </font>
    <font>
      <sz val="12"/>
      <name val="Times New Roman"/>
      <family val="1"/>
      <charset val="186"/>
    </font>
    <font>
      <sz val="12"/>
      <name val="Times New Roman"/>
      <family val="1"/>
    </font>
    <font>
      <sz val="14"/>
      <name val="Times New Roman"/>
      <family val="1"/>
    </font>
    <font>
      <b/>
      <sz val="12"/>
      <name val="Times New Roman"/>
      <family val="1"/>
      <charset val="186"/>
    </font>
    <font>
      <b/>
      <sz val="10"/>
      <name val="Times New Roman"/>
      <family val="1"/>
      <charset val="186"/>
    </font>
    <font>
      <sz val="10"/>
      <name val="Arial"/>
      <family val="2"/>
      <charset val="186"/>
    </font>
    <font>
      <b/>
      <sz val="12"/>
      <name val="Calibri"/>
      <family val="2"/>
      <charset val="186"/>
    </font>
    <font>
      <b/>
      <sz val="12"/>
      <name val="Times New Roman"/>
      <family val="1"/>
    </font>
    <font>
      <b/>
      <u/>
      <sz val="12"/>
      <name val="Times New Roman"/>
      <family val="1"/>
    </font>
    <font>
      <sz val="10"/>
      <name val="Arial"/>
      <family val="2"/>
      <charset val="186"/>
    </font>
    <font>
      <b/>
      <sz val="16"/>
      <name val="Times New Roman"/>
      <family val="1"/>
      <charset val="186"/>
    </font>
    <font>
      <sz val="9"/>
      <name val="Times New Roman"/>
      <family val="1"/>
    </font>
    <font>
      <sz val="8"/>
      <name val="Times New Roman"/>
      <family val="1"/>
      <charset val="186"/>
    </font>
    <font>
      <sz val="16"/>
      <name val="Times New Roman"/>
      <family val="1"/>
      <charset val="186"/>
    </font>
    <font>
      <sz val="11"/>
      <name val="Times New Roman"/>
      <family val="1"/>
      <charset val="186"/>
    </font>
    <font>
      <vertAlign val="superscript"/>
      <sz val="12"/>
      <name val="Times New Roman"/>
      <family val="1"/>
      <charset val="186"/>
    </font>
    <font>
      <sz val="12"/>
      <name val="Arial"/>
      <family val="2"/>
      <charset val="186"/>
    </font>
    <font>
      <sz val="12"/>
      <color rgb="FFFF0000"/>
      <name val="Times New Roman"/>
      <family val="1"/>
    </font>
    <font>
      <b/>
      <sz val="12"/>
      <color theme="0"/>
      <name val="Times New Roman"/>
      <family val="1"/>
      <charset val="186"/>
    </font>
    <font>
      <sz val="12"/>
      <color theme="1"/>
      <name val="Times New Roman"/>
      <family val="1"/>
      <charset val="186"/>
    </font>
    <font>
      <sz val="12"/>
      <color rgb="FFFF0000"/>
      <name val="Times New Roman"/>
      <family val="1"/>
      <charset val="186"/>
    </font>
  </fonts>
  <fills count="14">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CFFCC"/>
        <bgColor indexed="64"/>
      </patternFill>
    </fill>
    <fill>
      <patternFill patternType="solid">
        <fgColor rgb="FFDDDDDD"/>
        <bgColor indexed="64"/>
      </patternFill>
    </fill>
    <fill>
      <patternFill patternType="solid">
        <fgColor theme="0" tint="-0.249977111117893"/>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style="thick">
        <color indexed="64"/>
      </left>
      <right/>
      <top/>
      <bottom style="medium">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thick">
        <color indexed="64"/>
      </left>
      <right/>
      <top style="medium">
        <color indexed="64"/>
      </top>
      <bottom style="thick">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thick">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636">
    <xf numFmtId="0" fontId="0" fillId="0" borderId="0" xfId="0"/>
    <xf numFmtId="0" fontId="9" fillId="0" borderId="0" xfId="0" applyFont="1" applyAlignment="1">
      <alignment vertical="top"/>
    </xf>
    <xf numFmtId="0" fontId="9" fillId="0" borderId="0" xfId="0" applyNumberFormat="1" applyFont="1" applyAlignment="1">
      <alignment vertical="top"/>
    </xf>
    <xf numFmtId="0" fontId="9" fillId="0" borderId="0" xfId="0" applyFont="1" applyAlignment="1">
      <alignment horizontal="center" vertical="top"/>
    </xf>
    <xf numFmtId="0" fontId="11" fillId="0" borderId="0" xfId="0" applyFont="1" applyBorder="1" applyAlignment="1">
      <alignment vertical="top"/>
    </xf>
    <xf numFmtId="0" fontId="12" fillId="0" borderId="0" xfId="0" applyFont="1" applyBorder="1" applyAlignment="1">
      <alignment vertical="top"/>
    </xf>
    <xf numFmtId="0" fontId="9" fillId="0" borderId="0" xfId="0" applyFont="1" applyBorder="1" applyAlignment="1">
      <alignment vertical="top"/>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11" fillId="0" borderId="2" xfId="0" applyFont="1" applyBorder="1" applyAlignment="1">
      <alignment horizontal="center" vertical="center" textRotation="90" wrapText="1"/>
    </xf>
    <xf numFmtId="49" fontId="17" fillId="2" borderId="3" xfId="0" applyNumberFormat="1" applyFont="1" applyFill="1" applyBorder="1" applyAlignment="1">
      <alignment horizontal="center" vertical="top"/>
    </xf>
    <xf numFmtId="49" fontId="17" fillId="0" borderId="4" xfId="0" applyNumberFormat="1" applyFont="1" applyFill="1" applyBorder="1" applyAlignment="1">
      <alignment horizontal="left" vertical="top" wrapText="1"/>
    </xf>
    <xf numFmtId="49" fontId="17" fillId="0" borderId="0" xfId="0" applyNumberFormat="1" applyFont="1" applyFill="1" applyBorder="1" applyAlignment="1">
      <alignment horizontal="center" vertical="top"/>
    </xf>
    <xf numFmtId="0" fontId="11" fillId="7" borderId="5" xfId="0" applyFont="1" applyFill="1" applyBorder="1" applyAlignment="1">
      <alignment horizontal="center" vertical="top"/>
    </xf>
    <xf numFmtId="0" fontId="10" fillId="7" borderId="6" xfId="0" applyFont="1" applyFill="1" applyBorder="1" applyAlignment="1">
      <alignment horizontal="center" vertical="center"/>
    </xf>
    <xf numFmtId="165" fontId="10" fillId="7" borderId="7" xfId="0" applyNumberFormat="1" applyFont="1" applyFill="1" applyBorder="1" applyAlignment="1">
      <alignment horizontal="center" vertical="center"/>
    </xf>
    <xf numFmtId="165" fontId="10" fillId="8" borderId="7" xfId="0" applyNumberFormat="1" applyFont="1" applyFill="1" applyBorder="1" applyAlignment="1">
      <alignment horizontal="center" vertical="center"/>
    </xf>
    <xf numFmtId="0" fontId="11" fillId="7" borderId="8" xfId="0" applyFont="1" applyFill="1" applyBorder="1" applyAlignment="1">
      <alignment horizontal="center" vertical="top"/>
    </xf>
    <xf numFmtId="0" fontId="11" fillId="7" borderId="7" xfId="0" applyFont="1" applyFill="1" applyBorder="1" applyAlignment="1">
      <alignment horizontal="center" vertical="top"/>
    </xf>
    <xf numFmtId="0" fontId="11" fillId="0" borderId="0" xfId="0" applyFont="1" applyBorder="1" applyAlignment="1">
      <alignment horizontal="left" vertical="top"/>
    </xf>
    <xf numFmtId="165" fontId="10" fillId="8" borderId="9" xfId="0" applyNumberFormat="1" applyFont="1" applyFill="1" applyBorder="1" applyAlignment="1">
      <alignment horizontal="center" vertical="center"/>
    </xf>
    <xf numFmtId="165" fontId="10" fillId="7" borderId="9" xfId="0" applyNumberFormat="1" applyFont="1" applyFill="1" applyBorder="1" applyAlignment="1">
      <alignment horizontal="center" vertical="center"/>
    </xf>
    <xf numFmtId="0" fontId="11" fillId="7" borderId="10" xfId="0" applyFont="1" applyFill="1" applyBorder="1" applyAlignment="1">
      <alignment horizontal="center" vertical="top"/>
    </xf>
    <xf numFmtId="0" fontId="11" fillId="0" borderId="3" xfId="0" applyFont="1" applyBorder="1" applyAlignment="1">
      <alignment horizontal="center" vertical="top"/>
    </xf>
    <xf numFmtId="165" fontId="13" fillId="8" borderId="11" xfId="0" applyNumberFormat="1" applyFont="1" applyFill="1" applyBorder="1" applyAlignment="1">
      <alignment horizontal="center" vertical="center"/>
    </xf>
    <xf numFmtId="0" fontId="9" fillId="0" borderId="0" xfId="0" applyFont="1" applyFill="1" applyBorder="1" applyAlignment="1">
      <alignment vertical="top"/>
    </xf>
    <xf numFmtId="49" fontId="17" fillId="7" borderId="4" xfId="0" applyNumberFormat="1" applyFont="1" applyFill="1" applyBorder="1" applyAlignment="1">
      <alignment horizontal="left" vertical="top" wrapText="1"/>
    </xf>
    <xf numFmtId="165" fontId="10" fillId="0" borderId="7" xfId="0" applyNumberFormat="1" applyFont="1" applyFill="1" applyBorder="1" applyAlignment="1">
      <alignment horizontal="center" vertical="center"/>
    </xf>
    <xf numFmtId="0" fontId="11" fillId="7" borderId="12" xfId="0" applyFont="1" applyFill="1" applyBorder="1" applyAlignment="1">
      <alignment horizontal="center" vertical="top"/>
    </xf>
    <xf numFmtId="1" fontId="11" fillId="0" borderId="0" xfId="0" applyNumberFormat="1" applyFont="1" applyBorder="1" applyAlignment="1">
      <alignment vertical="top"/>
    </xf>
    <xf numFmtId="165" fontId="12" fillId="0" borderId="0" xfId="0" applyNumberFormat="1" applyFont="1" applyBorder="1" applyAlignment="1">
      <alignment vertical="top"/>
    </xf>
    <xf numFmtId="165" fontId="10" fillId="0" borderId="9" xfId="0" applyNumberFormat="1" applyFont="1" applyFill="1" applyBorder="1" applyAlignment="1">
      <alignment horizontal="center" vertical="center"/>
    </xf>
    <xf numFmtId="0" fontId="11" fillId="7" borderId="13" xfId="0" applyFont="1" applyFill="1" applyBorder="1" applyAlignment="1">
      <alignment horizontal="center" vertical="top"/>
    </xf>
    <xf numFmtId="165" fontId="10" fillId="0" borderId="14" xfId="0" applyNumberFormat="1" applyFont="1" applyFill="1" applyBorder="1" applyAlignment="1">
      <alignment horizontal="center" vertical="center"/>
    </xf>
    <xf numFmtId="0" fontId="11" fillId="7" borderId="15" xfId="0" applyFont="1" applyFill="1" applyBorder="1" applyAlignment="1">
      <alignment horizontal="center" vertical="top"/>
    </xf>
    <xf numFmtId="0" fontId="11" fillId="7" borderId="3" xfId="0" applyFont="1" applyFill="1" applyBorder="1" applyAlignment="1">
      <alignment horizontal="center" vertical="top"/>
    </xf>
    <xf numFmtId="1" fontId="11" fillId="0" borderId="0" xfId="0" applyNumberFormat="1" applyFont="1" applyBorder="1" applyAlignment="1">
      <alignment horizontal="left" vertical="top"/>
    </xf>
    <xf numFmtId="0" fontId="11" fillId="7" borderId="16" xfId="0" applyFont="1" applyFill="1" applyBorder="1" applyAlignment="1">
      <alignment horizontal="center" vertical="top"/>
    </xf>
    <xf numFmtId="0" fontId="11" fillId="7" borderId="17" xfId="0" applyFont="1" applyFill="1" applyBorder="1" applyAlignment="1">
      <alignment horizontal="center" vertical="top"/>
    </xf>
    <xf numFmtId="165" fontId="11" fillId="7" borderId="18" xfId="0" applyNumberFormat="1" applyFont="1" applyFill="1" applyBorder="1" applyAlignment="1">
      <alignment horizontal="center" vertical="top"/>
    </xf>
    <xf numFmtId="165" fontId="11" fillId="7" borderId="5" xfId="0" applyNumberFormat="1" applyFont="1" applyFill="1" applyBorder="1" applyAlignment="1">
      <alignment horizontal="center" vertical="top"/>
    </xf>
    <xf numFmtId="0" fontId="11" fillId="7" borderId="19" xfId="0" applyFont="1" applyFill="1" applyBorder="1" applyAlignment="1">
      <alignment horizontal="center" vertical="top"/>
    </xf>
    <xf numFmtId="2" fontId="11" fillId="7" borderId="16" xfId="0" applyNumberFormat="1" applyFont="1" applyFill="1" applyBorder="1" applyAlignment="1">
      <alignment horizontal="center" vertical="top"/>
    </xf>
    <xf numFmtId="2" fontId="11" fillId="7" borderId="17" xfId="0" applyNumberFormat="1" applyFont="1" applyFill="1" applyBorder="1" applyAlignment="1">
      <alignment horizontal="center" vertical="top"/>
    </xf>
    <xf numFmtId="165" fontId="11" fillId="0" borderId="0" xfId="0" applyNumberFormat="1" applyFont="1" applyBorder="1" applyAlignment="1">
      <alignment vertical="top"/>
    </xf>
    <xf numFmtId="2" fontId="11" fillId="7" borderId="18" xfId="0" applyNumberFormat="1" applyFont="1" applyFill="1" applyBorder="1" applyAlignment="1">
      <alignment horizontal="center" vertical="top"/>
    </xf>
    <xf numFmtId="2" fontId="11" fillId="7" borderId="5" xfId="0" applyNumberFormat="1" applyFont="1" applyFill="1" applyBorder="1" applyAlignment="1">
      <alignment horizontal="center" vertical="top"/>
    </xf>
    <xf numFmtId="2" fontId="11" fillId="7" borderId="20" xfId="0" applyNumberFormat="1" applyFont="1" applyFill="1" applyBorder="1" applyAlignment="1">
      <alignment horizontal="center" vertical="top"/>
    </xf>
    <xf numFmtId="2" fontId="10" fillId="7" borderId="18" xfId="0" applyNumberFormat="1" applyFont="1" applyFill="1" applyBorder="1" applyAlignment="1">
      <alignment horizontal="center" vertical="top"/>
    </xf>
    <xf numFmtId="2" fontId="11" fillId="7" borderId="21" xfId="0" applyNumberFormat="1" applyFont="1" applyFill="1" applyBorder="1" applyAlignment="1">
      <alignment horizontal="center" vertical="top"/>
    </xf>
    <xf numFmtId="2" fontId="11" fillId="7" borderId="13" xfId="0" applyNumberFormat="1" applyFont="1" applyFill="1" applyBorder="1" applyAlignment="1">
      <alignment horizontal="center" vertical="top"/>
    </xf>
    <xf numFmtId="49" fontId="17" fillId="5" borderId="22" xfId="0" applyNumberFormat="1" applyFont="1" applyFill="1" applyBorder="1" applyAlignment="1">
      <alignment horizontal="center" vertical="top"/>
    </xf>
    <xf numFmtId="49" fontId="17" fillId="2" borderId="23" xfId="0" applyNumberFormat="1" applyFont="1" applyFill="1" applyBorder="1" applyAlignment="1">
      <alignment horizontal="center" vertical="top"/>
    </xf>
    <xf numFmtId="49" fontId="17" fillId="7" borderId="24" xfId="0" applyNumberFormat="1" applyFont="1" applyFill="1" applyBorder="1" applyAlignment="1">
      <alignment horizontal="center" vertical="top"/>
    </xf>
    <xf numFmtId="0" fontId="11" fillId="7" borderId="19" xfId="0" applyFont="1" applyFill="1" applyBorder="1" applyAlignment="1">
      <alignment horizontal="center" vertical="center"/>
    </xf>
    <xf numFmtId="0" fontId="10" fillId="7" borderId="19" xfId="0" applyFont="1" applyFill="1" applyBorder="1" applyAlignment="1">
      <alignment horizontal="center" vertical="center"/>
    </xf>
    <xf numFmtId="165" fontId="10" fillId="0" borderId="25" xfId="0" applyNumberFormat="1" applyFont="1" applyFill="1" applyBorder="1" applyAlignment="1">
      <alignment horizontal="center" vertical="center"/>
    </xf>
    <xf numFmtId="165" fontId="10" fillId="0" borderId="26" xfId="0" applyNumberFormat="1" applyFont="1" applyFill="1" applyBorder="1" applyAlignment="1">
      <alignment horizontal="center" vertical="center"/>
    </xf>
    <xf numFmtId="165" fontId="13" fillId="7" borderId="26" xfId="0" applyNumberFormat="1" applyFont="1" applyFill="1" applyBorder="1" applyAlignment="1">
      <alignment horizontal="center" vertical="center"/>
    </xf>
    <xf numFmtId="165" fontId="10" fillId="7" borderId="27" xfId="0" applyNumberFormat="1" applyFont="1" applyFill="1" applyBorder="1" applyAlignment="1">
      <alignment horizontal="center" vertical="center"/>
    </xf>
    <xf numFmtId="165" fontId="10" fillId="8" borderId="25" xfId="0" applyNumberFormat="1" applyFont="1" applyFill="1" applyBorder="1" applyAlignment="1">
      <alignment horizontal="center" vertical="center"/>
    </xf>
    <xf numFmtId="165" fontId="10" fillId="8" borderId="26" xfId="0" applyNumberFormat="1" applyFont="1" applyFill="1" applyBorder="1" applyAlignment="1">
      <alignment horizontal="center" vertical="center"/>
    </xf>
    <xf numFmtId="165" fontId="10" fillId="8" borderId="27" xfId="0" applyNumberFormat="1" applyFont="1" applyFill="1" applyBorder="1" applyAlignment="1">
      <alignment horizontal="center" vertical="center"/>
    </xf>
    <xf numFmtId="165" fontId="10" fillId="7" borderId="26" xfId="0" applyNumberFormat="1" applyFont="1" applyFill="1" applyBorder="1" applyAlignment="1">
      <alignment horizontal="center" vertical="center"/>
    </xf>
    <xf numFmtId="165" fontId="10" fillId="7" borderId="0" xfId="0" applyNumberFormat="1" applyFont="1" applyFill="1" applyBorder="1" applyAlignment="1">
      <alignment horizontal="center" vertical="center"/>
    </xf>
    <xf numFmtId="165" fontId="10" fillId="7" borderId="25" xfId="0" applyNumberFormat="1" applyFont="1" applyFill="1" applyBorder="1" applyAlignment="1">
      <alignment horizontal="center" vertical="center"/>
    </xf>
    <xf numFmtId="165" fontId="11" fillId="7" borderId="0" xfId="0" applyNumberFormat="1" applyFont="1" applyFill="1" applyBorder="1" applyAlignment="1">
      <alignment horizontal="center" vertical="top"/>
    </xf>
    <xf numFmtId="165" fontId="11" fillId="7" borderId="26" xfId="0" applyNumberFormat="1" applyFont="1" applyFill="1" applyBorder="1" applyAlignment="1">
      <alignment horizontal="center" vertical="top"/>
    </xf>
    <xf numFmtId="165" fontId="11" fillId="7" borderId="28" xfId="0" applyNumberFormat="1" applyFont="1" applyFill="1" applyBorder="1" applyAlignment="1">
      <alignment horizontal="center" vertical="top"/>
    </xf>
    <xf numFmtId="0" fontId="11" fillId="7" borderId="6" xfId="0" applyFont="1" applyFill="1" applyBorder="1" applyAlignment="1">
      <alignment horizontal="center" vertical="center"/>
    </xf>
    <xf numFmtId="165" fontId="13" fillId="7" borderId="7" xfId="0" applyNumberFormat="1" applyFont="1" applyFill="1" applyBorder="1" applyAlignment="1">
      <alignment horizontal="center" vertical="center"/>
    </xf>
    <xf numFmtId="165" fontId="10" fillId="7" borderId="29" xfId="0" applyNumberFormat="1" applyFont="1" applyFill="1" applyBorder="1" applyAlignment="1">
      <alignment horizontal="center" vertical="center"/>
    </xf>
    <xf numFmtId="165" fontId="10" fillId="8" borderId="29" xfId="0" applyNumberFormat="1" applyFont="1" applyFill="1" applyBorder="1" applyAlignment="1">
      <alignment horizontal="center" vertical="center"/>
    </xf>
    <xf numFmtId="165" fontId="10" fillId="7" borderId="30" xfId="0" applyNumberFormat="1" applyFont="1" applyFill="1" applyBorder="1" applyAlignment="1">
      <alignment horizontal="center" vertical="center"/>
    </xf>
    <xf numFmtId="165" fontId="11" fillId="7" borderId="9" xfId="0" applyNumberFormat="1" applyFont="1" applyFill="1" applyBorder="1" applyAlignment="1">
      <alignment horizontal="center" vertical="top"/>
    </xf>
    <xf numFmtId="165" fontId="11" fillId="7" borderId="7" xfId="0" applyNumberFormat="1" applyFont="1" applyFill="1" applyBorder="1" applyAlignment="1">
      <alignment horizontal="center" vertical="top"/>
    </xf>
    <xf numFmtId="165" fontId="11" fillId="7" borderId="29" xfId="0" applyNumberFormat="1" applyFont="1" applyFill="1" applyBorder="1" applyAlignment="1">
      <alignment horizontal="center" vertical="top"/>
    </xf>
    <xf numFmtId="165" fontId="10" fillId="8" borderId="30" xfId="0" applyNumberFormat="1" applyFont="1" applyFill="1" applyBorder="1" applyAlignment="1">
      <alignment horizontal="center" vertical="center"/>
    </xf>
    <xf numFmtId="165" fontId="10" fillId="0" borderId="31" xfId="0" applyNumberFormat="1" applyFont="1" applyFill="1" applyBorder="1" applyAlignment="1">
      <alignment horizontal="center" vertical="center"/>
    </xf>
    <xf numFmtId="165" fontId="10" fillId="0" borderId="8" xfId="0" applyNumberFormat="1" applyFont="1" applyFill="1" applyBorder="1" applyAlignment="1">
      <alignment horizontal="center" vertical="center"/>
    </xf>
    <xf numFmtId="165" fontId="11" fillId="7" borderId="32" xfId="0" applyNumberFormat="1" applyFont="1" applyFill="1" applyBorder="1" applyAlignment="1">
      <alignment horizontal="center" vertical="top"/>
    </xf>
    <xf numFmtId="0" fontId="11" fillId="7" borderId="23" xfId="0" applyFont="1" applyFill="1" applyBorder="1" applyAlignment="1">
      <alignment horizontal="center" vertical="top"/>
    </xf>
    <xf numFmtId="0" fontId="13" fillId="8" borderId="23" xfId="0" applyFont="1" applyFill="1" applyBorder="1" applyAlignment="1">
      <alignment horizontal="center" vertical="center"/>
    </xf>
    <xf numFmtId="165" fontId="13" fillId="8" borderId="22" xfId="0" applyNumberFormat="1" applyFont="1" applyFill="1" applyBorder="1" applyAlignment="1">
      <alignment horizontal="center" vertical="center"/>
    </xf>
    <xf numFmtId="165" fontId="13" fillId="8" borderId="33" xfId="0" applyNumberFormat="1" applyFont="1" applyFill="1" applyBorder="1" applyAlignment="1">
      <alignment horizontal="center" vertical="center"/>
    </xf>
    <xf numFmtId="165" fontId="13" fillId="8" borderId="24" xfId="0" applyNumberFormat="1" applyFont="1" applyFill="1" applyBorder="1" applyAlignment="1">
      <alignment horizontal="center" vertical="center"/>
    </xf>
    <xf numFmtId="165" fontId="13" fillId="8" borderId="34" xfId="0" applyNumberFormat="1" applyFont="1" applyFill="1" applyBorder="1" applyAlignment="1">
      <alignment horizontal="center" vertical="top"/>
    </xf>
    <xf numFmtId="165" fontId="13" fillId="8" borderId="11" xfId="0" applyNumberFormat="1" applyFont="1" applyFill="1" applyBorder="1" applyAlignment="1">
      <alignment horizontal="center" vertical="top"/>
    </xf>
    <xf numFmtId="165" fontId="13" fillId="8" borderId="35" xfId="0" applyNumberFormat="1" applyFont="1" applyFill="1" applyBorder="1" applyAlignment="1">
      <alignment horizontal="center" vertical="top"/>
    </xf>
    <xf numFmtId="0" fontId="11" fillId="7" borderId="31" xfId="0" applyFont="1" applyFill="1" applyBorder="1" applyAlignment="1">
      <alignment horizontal="center" vertical="top"/>
    </xf>
    <xf numFmtId="0" fontId="11" fillId="5" borderId="36" xfId="0" applyFont="1" applyFill="1" applyBorder="1" applyAlignment="1">
      <alignment vertical="top"/>
    </xf>
    <xf numFmtId="49" fontId="17" fillId="0" borderId="0" xfId="0" applyNumberFormat="1" applyFont="1" applyFill="1" applyBorder="1" applyAlignment="1">
      <alignment horizontal="right" vertical="top"/>
    </xf>
    <xf numFmtId="49" fontId="13" fillId="0" borderId="0" xfId="0" applyNumberFormat="1" applyFont="1" applyFill="1" applyBorder="1" applyAlignment="1">
      <alignment horizontal="right" vertical="top"/>
    </xf>
    <xf numFmtId="165" fontId="17" fillId="0" borderId="0" xfId="0" applyNumberFormat="1" applyFont="1" applyFill="1" applyBorder="1" applyAlignment="1">
      <alignment horizontal="center" vertical="center"/>
    </xf>
    <xf numFmtId="0" fontId="11" fillId="0" borderId="0" xfId="0" applyFont="1" applyFill="1" applyBorder="1" applyAlignment="1">
      <alignment vertical="top"/>
    </xf>
    <xf numFmtId="0" fontId="17" fillId="0" borderId="0" xfId="0" applyFont="1" applyFill="1" applyBorder="1" applyAlignment="1">
      <alignment horizontal="left" vertical="top"/>
    </xf>
    <xf numFmtId="0" fontId="12" fillId="0" borderId="0" xfId="0" applyFont="1" applyFill="1" applyBorder="1" applyAlignment="1">
      <alignment vertical="top"/>
    </xf>
    <xf numFmtId="0" fontId="10" fillId="0" borderId="0" xfId="0" applyFont="1"/>
    <xf numFmtId="0" fontId="20" fillId="0" borderId="0" xfId="2" applyNumberFormat="1" applyFont="1" applyBorder="1" applyAlignment="1">
      <alignment horizontal="left" vertical="top" wrapText="1"/>
    </xf>
    <xf numFmtId="0" fontId="13" fillId="0" borderId="0" xfId="2" applyNumberFormat="1" applyFont="1" applyBorder="1" applyAlignment="1">
      <alignment horizontal="left" vertical="top" wrapText="1"/>
    </xf>
    <xf numFmtId="0" fontId="13" fillId="0" borderId="0" xfId="2" applyNumberFormat="1" applyFont="1" applyAlignment="1">
      <alignment horizontal="left" vertical="top" wrapText="1"/>
    </xf>
    <xf numFmtId="0" fontId="11" fillId="0" borderId="0" xfId="0" applyFont="1" applyFill="1" applyAlignment="1">
      <alignment vertical="top"/>
    </xf>
    <xf numFmtId="0" fontId="12" fillId="0" borderId="0" xfId="0" applyFont="1" applyFill="1" applyAlignment="1">
      <alignment vertical="top"/>
    </xf>
    <xf numFmtId="0" fontId="21" fillId="0" borderId="0" xfId="0" applyFont="1" applyFill="1" applyAlignment="1">
      <alignment vertical="top"/>
    </xf>
    <xf numFmtId="0" fontId="21" fillId="3" borderId="0" xfId="0" applyFont="1" applyFill="1" applyAlignment="1">
      <alignment vertical="top"/>
    </xf>
    <xf numFmtId="49" fontId="10" fillId="0" borderId="0" xfId="2" applyNumberFormat="1" applyFont="1" applyFill="1" applyBorder="1" applyAlignment="1">
      <alignment horizontal="right" vertical="top"/>
    </xf>
    <xf numFmtId="49" fontId="10" fillId="0" borderId="0" xfId="2" applyNumberFormat="1" applyFont="1" applyFill="1" applyBorder="1" applyAlignment="1">
      <alignment horizontal="left" vertical="top"/>
    </xf>
    <xf numFmtId="49" fontId="10" fillId="0" borderId="0" xfId="2" applyNumberFormat="1" applyFont="1" applyFill="1" applyBorder="1" applyAlignment="1">
      <alignment horizontal="center" vertical="center"/>
    </xf>
    <xf numFmtId="49" fontId="13" fillId="0" borderId="0" xfId="2" applyNumberFormat="1" applyFont="1" applyFill="1" applyBorder="1" applyAlignment="1">
      <alignment horizontal="right" vertical="top"/>
    </xf>
    <xf numFmtId="165" fontId="13" fillId="0" borderId="0" xfId="2" applyNumberFormat="1" applyFont="1" applyFill="1" applyBorder="1" applyAlignment="1">
      <alignment horizontal="center" vertical="top"/>
    </xf>
    <xf numFmtId="165" fontId="13" fillId="0" borderId="0" xfId="2" applyNumberFormat="1" applyFont="1" applyFill="1" applyBorder="1" applyAlignment="1">
      <alignment horizontal="right" vertical="top"/>
    </xf>
    <xf numFmtId="0" fontId="10" fillId="0" borderId="0" xfId="2" applyFont="1" applyAlignment="1">
      <alignment horizontal="left" vertical="top"/>
    </xf>
    <xf numFmtId="0" fontId="10" fillId="0" borderId="0" xfId="2" applyFont="1" applyAlignment="1">
      <alignment vertical="top"/>
    </xf>
    <xf numFmtId="0" fontId="10" fillId="0" borderId="0" xfId="2" applyNumberFormat="1" applyFont="1" applyAlignment="1">
      <alignment vertical="top" wrapText="1"/>
    </xf>
    <xf numFmtId="0" fontId="10" fillId="0" borderId="0" xfId="0" applyFont="1" applyAlignment="1">
      <alignment vertical="top"/>
    </xf>
    <xf numFmtId="0" fontId="10" fillId="0" borderId="0" xfId="2" applyFont="1" applyBorder="1" applyAlignment="1">
      <alignment horizontal="left" vertical="top"/>
    </xf>
    <xf numFmtId="0" fontId="22" fillId="0" borderId="0" xfId="0" applyFont="1" applyAlignment="1">
      <alignment vertical="top"/>
    </xf>
    <xf numFmtId="0" fontId="11" fillId="0" borderId="0" xfId="0" applyNumberFormat="1" applyFont="1" applyAlignment="1">
      <alignment vertical="top" wrapText="1"/>
    </xf>
    <xf numFmtId="0" fontId="11" fillId="0" borderId="0" xfId="0" applyNumberFormat="1" applyFont="1" applyFill="1" applyAlignment="1">
      <alignment vertical="top" wrapText="1"/>
    </xf>
    <xf numFmtId="0" fontId="9" fillId="0" borderId="0" xfId="0" applyNumberFormat="1" applyFont="1" applyFill="1" applyAlignment="1">
      <alignment vertical="top" wrapText="1"/>
    </xf>
    <xf numFmtId="0" fontId="9" fillId="0" borderId="0" xfId="0" applyNumberFormat="1" applyFont="1" applyFill="1" applyBorder="1" applyAlignment="1">
      <alignment vertical="top" wrapText="1"/>
    </xf>
    <xf numFmtId="0" fontId="9" fillId="0" borderId="0" xfId="0" applyNumberFormat="1" applyFont="1" applyAlignment="1">
      <alignment vertical="top" wrapText="1"/>
    </xf>
    <xf numFmtId="165" fontId="10" fillId="0" borderId="0" xfId="0" applyNumberFormat="1" applyFont="1" applyFill="1" applyBorder="1" applyAlignment="1">
      <alignment horizontal="center" vertical="center"/>
    </xf>
    <xf numFmtId="165" fontId="23" fillId="0" borderId="0" xfId="0" applyNumberFormat="1" applyFont="1" applyFill="1" applyBorder="1" applyAlignment="1">
      <alignment horizontal="center" vertical="center"/>
    </xf>
    <xf numFmtId="167" fontId="11" fillId="0" borderId="0" xfId="0" applyNumberFormat="1" applyFont="1" applyAlignment="1">
      <alignment vertical="top" wrapText="1"/>
    </xf>
    <xf numFmtId="165" fontId="10" fillId="7" borderId="0" xfId="0" applyNumberFormat="1" applyFont="1" applyFill="1" applyBorder="1" applyAlignment="1">
      <alignment horizontal="center" vertical="top" wrapText="1"/>
    </xf>
    <xf numFmtId="0" fontId="9" fillId="0" borderId="0" xfId="0" applyFont="1" applyFill="1" applyAlignment="1">
      <alignment vertical="top"/>
    </xf>
    <xf numFmtId="165" fontId="13" fillId="0" borderId="0" xfId="2" applyNumberFormat="1" applyFont="1" applyFill="1" applyBorder="1" applyAlignment="1">
      <alignment horizontal="center" vertical="top" wrapText="1"/>
    </xf>
    <xf numFmtId="0" fontId="11" fillId="0" borderId="0" xfId="0" applyFont="1" applyAlignment="1">
      <alignment vertical="top"/>
    </xf>
    <xf numFmtId="0" fontId="11" fillId="0" borderId="37" xfId="0" applyFont="1" applyBorder="1" applyAlignment="1">
      <alignment vertical="top"/>
    </xf>
    <xf numFmtId="165" fontId="12" fillId="0" borderId="0" xfId="0" applyNumberFormat="1" applyFont="1" applyFill="1" applyBorder="1" applyAlignment="1">
      <alignment vertical="top"/>
    </xf>
    <xf numFmtId="165" fontId="23" fillId="0" borderId="0" xfId="0" applyNumberFormat="1" applyFont="1" applyFill="1" applyBorder="1" applyAlignment="1">
      <alignment vertical="top"/>
    </xf>
    <xf numFmtId="0" fontId="10" fillId="0" borderId="0" xfId="0" applyFont="1" applyFill="1" applyBorder="1" applyAlignment="1">
      <alignment vertical="top"/>
    </xf>
    <xf numFmtId="0" fontId="3" fillId="0" borderId="1" xfId="0" applyFont="1" applyBorder="1" applyAlignment="1">
      <alignment horizontal="center" vertical="center" textRotation="90"/>
    </xf>
    <xf numFmtId="0" fontId="3" fillId="0" borderId="38" xfId="0" applyFont="1" applyBorder="1" applyAlignment="1">
      <alignment horizontal="center" vertical="center" textRotation="90"/>
    </xf>
    <xf numFmtId="0" fontId="11" fillId="7" borderId="19" xfId="0" applyFont="1" applyFill="1" applyBorder="1" applyAlignment="1">
      <alignment vertical="center" wrapText="1"/>
    </xf>
    <xf numFmtId="0" fontId="11" fillId="7" borderId="39" xfId="0" applyFont="1" applyFill="1" applyBorder="1" applyAlignment="1">
      <alignment vertical="center" wrapText="1"/>
    </xf>
    <xf numFmtId="0" fontId="11" fillId="0" borderId="4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3" fillId="7" borderId="6" xfId="0" applyFont="1" applyFill="1" applyBorder="1" applyAlignment="1">
      <alignment horizontal="left" vertical="center" wrapText="1"/>
    </xf>
    <xf numFmtId="0" fontId="11" fillId="7" borderId="31" xfId="0" applyFont="1" applyFill="1" applyBorder="1" applyAlignment="1">
      <alignment vertical="top"/>
    </xf>
    <xf numFmtId="0" fontId="11" fillId="7" borderId="41" xfId="0" applyFont="1" applyFill="1" applyBorder="1" applyAlignment="1">
      <alignment horizontal="center" vertical="top"/>
    </xf>
    <xf numFmtId="0" fontId="11" fillId="7" borderId="18" xfId="0" applyFont="1" applyFill="1" applyBorder="1" applyAlignment="1">
      <alignment horizontal="center" vertical="top"/>
    </xf>
    <xf numFmtId="0" fontId="11" fillId="7" borderId="14" xfId="0" applyFont="1" applyFill="1" applyBorder="1" applyAlignment="1">
      <alignment horizontal="center" vertical="top"/>
    </xf>
    <xf numFmtId="0" fontId="11" fillId="7" borderId="20" xfId="0" applyFont="1" applyFill="1" applyBorder="1" applyAlignment="1">
      <alignment horizontal="center" vertical="top"/>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19" xfId="0" applyFont="1" applyFill="1" applyBorder="1" applyAlignment="1">
      <alignment horizontal="left" vertical="center" wrapText="1"/>
    </xf>
    <xf numFmtId="165" fontId="10" fillId="7" borderId="0" xfId="2" applyNumberFormat="1" applyFont="1" applyFill="1" applyBorder="1" applyAlignment="1">
      <alignment horizontal="center" vertical="top" wrapText="1"/>
    </xf>
    <xf numFmtId="0" fontId="3" fillId="0" borderId="42" xfId="0" applyFont="1" applyFill="1" applyBorder="1" applyAlignment="1">
      <alignment horizontal="left" vertical="center" wrapText="1"/>
    </xf>
    <xf numFmtId="165" fontId="11" fillId="0" borderId="5" xfId="0" applyNumberFormat="1" applyFont="1" applyFill="1" applyBorder="1" applyAlignment="1">
      <alignment horizontal="center" vertical="center"/>
    </xf>
    <xf numFmtId="0" fontId="27" fillId="0" borderId="0" xfId="0" applyFont="1" applyFill="1" applyBorder="1" applyAlignment="1">
      <alignment vertical="top"/>
    </xf>
    <xf numFmtId="0" fontId="3" fillId="0" borderId="43" xfId="0" applyFont="1" applyBorder="1" applyAlignment="1">
      <alignment horizontal="center" vertical="center" textRotation="90"/>
    </xf>
    <xf numFmtId="0" fontId="17" fillId="5" borderId="44" xfId="0" applyNumberFormat="1" applyFont="1" applyFill="1" applyBorder="1" applyAlignment="1">
      <alignment horizontal="center" vertical="top" wrapText="1"/>
    </xf>
    <xf numFmtId="0" fontId="17" fillId="5" borderId="45" xfId="0" applyFont="1" applyFill="1" applyBorder="1" applyAlignment="1">
      <alignment horizontal="left" vertical="top"/>
    </xf>
    <xf numFmtId="49" fontId="17" fillId="5" borderId="46" xfId="0" applyNumberFormat="1" applyFont="1" applyFill="1" applyBorder="1" applyAlignment="1">
      <alignment horizontal="center" vertical="top"/>
    </xf>
    <xf numFmtId="0" fontId="11" fillId="7" borderId="47" xfId="0" applyFont="1" applyFill="1" applyBorder="1" applyAlignment="1">
      <alignment horizontal="center" vertical="top"/>
    </xf>
    <xf numFmtId="0" fontId="11" fillId="7" borderId="48" xfId="0" applyFont="1" applyFill="1" applyBorder="1" applyAlignment="1">
      <alignment horizontal="center" vertical="top"/>
    </xf>
    <xf numFmtId="0" fontId="11" fillId="7" borderId="49" xfId="0" applyFont="1" applyFill="1" applyBorder="1" applyAlignment="1">
      <alignment horizontal="center" vertical="top"/>
    </xf>
    <xf numFmtId="0" fontId="11" fillId="7" borderId="50" xfId="0" applyFont="1" applyFill="1" applyBorder="1" applyAlignment="1">
      <alignment horizontal="center" vertical="top"/>
    </xf>
    <xf numFmtId="0" fontId="11" fillId="7" borderId="51" xfId="0" applyFont="1" applyFill="1" applyBorder="1" applyAlignment="1">
      <alignment horizontal="center" vertical="top"/>
    </xf>
    <xf numFmtId="0" fontId="11" fillId="7" borderId="52" xfId="0" applyFont="1" applyFill="1" applyBorder="1" applyAlignment="1">
      <alignment horizontal="center" vertical="top"/>
    </xf>
    <xf numFmtId="0" fontId="11" fillId="7" borderId="53" xfId="0" applyFont="1" applyFill="1" applyBorder="1" applyAlignment="1">
      <alignment horizontal="center" vertical="top"/>
    </xf>
    <xf numFmtId="0" fontId="11" fillId="7" borderId="54" xfId="0" applyFont="1" applyFill="1" applyBorder="1" applyAlignment="1">
      <alignment horizontal="center" vertical="top"/>
    </xf>
    <xf numFmtId="165" fontId="11" fillId="7" borderId="51" xfId="0" applyNumberFormat="1" applyFont="1" applyFill="1" applyBorder="1" applyAlignment="1">
      <alignment horizontal="center" vertical="top"/>
    </xf>
    <xf numFmtId="2" fontId="11" fillId="7" borderId="54" xfId="0" applyNumberFormat="1" applyFont="1" applyFill="1" applyBorder="1" applyAlignment="1">
      <alignment horizontal="center" vertical="top"/>
    </xf>
    <xf numFmtId="2" fontId="11" fillId="7" borderId="51" xfId="0" applyNumberFormat="1" applyFont="1" applyFill="1" applyBorder="1" applyAlignment="1">
      <alignment horizontal="center" vertical="top"/>
    </xf>
    <xf numFmtId="2" fontId="11" fillId="7" borderId="47" xfId="0" applyNumberFormat="1" applyFont="1" applyFill="1" applyBorder="1" applyAlignment="1">
      <alignment horizontal="center" vertical="top"/>
    </xf>
    <xf numFmtId="2" fontId="11" fillId="7" borderId="48" xfId="0" applyNumberFormat="1" applyFont="1" applyFill="1" applyBorder="1" applyAlignment="1">
      <alignment horizontal="center" vertical="top"/>
    </xf>
    <xf numFmtId="165" fontId="11" fillId="0" borderId="51" xfId="0" applyNumberFormat="1" applyFont="1" applyFill="1" applyBorder="1" applyAlignment="1">
      <alignment horizontal="center" vertical="center"/>
    </xf>
    <xf numFmtId="49" fontId="17" fillId="5" borderId="55" xfId="0" applyNumberFormat="1" applyFont="1" applyFill="1" applyBorder="1" applyAlignment="1">
      <alignment horizontal="center" vertical="top"/>
    </xf>
    <xf numFmtId="49" fontId="17" fillId="5" borderId="46" xfId="0" applyNumberFormat="1" applyFont="1" applyFill="1" applyBorder="1" applyAlignment="1">
      <alignment horizontal="right" vertical="top" wrapText="1"/>
    </xf>
    <xf numFmtId="0" fontId="11" fillId="6" borderId="56" xfId="0" applyFont="1" applyFill="1" applyBorder="1" applyAlignment="1">
      <alignment vertical="top"/>
    </xf>
    <xf numFmtId="0" fontId="17" fillId="6" borderId="57" xfId="0" applyFont="1" applyFill="1" applyBorder="1" applyAlignment="1">
      <alignment horizontal="left" vertical="top"/>
    </xf>
    <xf numFmtId="0" fontId="10" fillId="7" borderId="58" xfId="0" applyFont="1" applyFill="1" applyBorder="1" applyAlignment="1">
      <alignment horizontal="center" vertical="center"/>
    </xf>
    <xf numFmtId="0" fontId="10" fillId="7" borderId="59" xfId="0" applyFont="1" applyFill="1" applyBorder="1" applyAlignment="1">
      <alignment horizontal="center" vertical="center"/>
    </xf>
    <xf numFmtId="0" fontId="10" fillId="7" borderId="60" xfId="0" applyFont="1" applyFill="1" applyBorder="1" applyAlignment="1">
      <alignment horizontal="center" vertical="center"/>
    </xf>
    <xf numFmtId="0" fontId="13" fillId="8" borderId="61" xfId="0" applyFont="1" applyFill="1" applyBorder="1" applyAlignment="1">
      <alignment horizontal="center" vertical="center"/>
    </xf>
    <xf numFmtId="0" fontId="13" fillId="8" borderId="62" xfId="0" applyFont="1" applyFill="1" applyBorder="1" applyAlignment="1">
      <alignment horizontal="center" vertical="center"/>
    </xf>
    <xf numFmtId="0" fontId="10" fillId="7" borderId="63" xfId="0" applyFont="1" applyFill="1" applyBorder="1" applyAlignment="1">
      <alignment horizontal="center" vertical="center"/>
    </xf>
    <xf numFmtId="0" fontId="13" fillId="9" borderId="61" xfId="0" applyFont="1" applyFill="1" applyBorder="1" applyAlignment="1">
      <alignment horizontal="center" vertical="center"/>
    </xf>
    <xf numFmtId="0" fontId="10" fillId="0" borderId="60" xfId="0" applyFont="1" applyFill="1" applyBorder="1" applyAlignment="1">
      <alignment horizontal="center" vertical="center"/>
    </xf>
    <xf numFmtId="0" fontId="4" fillId="0" borderId="29" xfId="0" applyFont="1" applyFill="1" applyBorder="1" applyAlignment="1">
      <alignment vertical="top" wrapText="1"/>
    </xf>
    <xf numFmtId="0" fontId="10" fillId="7" borderId="64" xfId="0" applyFont="1" applyFill="1" applyBorder="1" applyAlignment="1">
      <alignment horizontal="center" vertical="center"/>
    </xf>
    <xf numFmtId="0" fontId="10" fillId="7" borderId="65" xfId="0" applyFont="1" applyFill="1" applyBorder="1" applyAlignment="1">
      <alignment horizontal="center" vertical="center"/>
    </xf>
    <xf numFmtId="0" fontId="10" fillId="7" borderId="66" xfId="0" applyFont="1" applyFill="1" applyBorder="1" applyAlignment="1">
      <alignment horizontal="center" vertical="center"/>
    </xf>
    <xf numFmtId="0" fontId="13" fillId="8" borderId="67" xfId="0" applyFont="1" applyFill="1" applyBorder="1" applyAlignment="1">
      <alignment horizontal="center" vertical="center"/>
    </xf>
    <xf numFmtId="165" fontId="10" fillId="7" borderId="68" xfId="0" applyNumberFormat="1" applyFont="1" applyFill="1" applyBorder="1" applyAlignment="1">
      <alignment horizontal="center" vertical="top"/>
    </xf>
    <xf numFmtId="165" fontId="10" fillId="7" borderId="17" xfId="0" applyNumberFormat="1" applyFont="1" applyFill="1" applyBorder="1" applyAlignment="1">
      <alignment horizontal="center" vertical="top"/>
    </xf>
    <xf numFmtId="165" fontId="10" fillId="7" borderId="69" xfId="0" applyNumberFormat="1" applyFont="1" applyFill="1" applyBorder="1" applyAlignment="1">
      <alignment horizontal="center" vertical="top"/>
    </xf>
    <xf numFmtId="165" fontId="10" fillId="7" borderId="50" xfId="0" applyNumberFormat="1" applyFont="1" applyFill="1" applyBorder="1" applyAlignment="1">
      <alignment horizontal="center" vertical="top"/>
    </xf>
    <xf numFmtId="165" fontId="10" fillId="8" borderId="64" xfId="0" applyNumberFormat="1" applyFont="1" applyFill="1" applyBorder="1" applyAlignment="1">
      <alignment horizontal="center" vertical="top"/>
    </xf>
    <xf numFmtId="165" fontId="10" fillId="8" borderId="69" xfId="0" applyNumberFormat="1" applyFont="1" applyFill="1" applyBorder="1" applyAlignment="1">
      <alignment horizontal="center" vertical="top"/>
    </xf>
    <xf numFmtId="165" fontId="10" fillId="8" borderId="50" xfId="0" applyNumberFormat="1" applyFont="1" applyFill="1" applyBorder="1" applyAlignment="1">
      <alignment horizontal="center" vertical="top"/>
    </xf>
    <xf numFmtId="165" fontId="10" fillId="7" borderId="64" xfId="0" applyNumberFormat="1" applyFont="1" applyFill="1" applyBorder="1" applyAlignment="1">
      <alignment horizontal="center" vertical="top"/>
    </xf>
    <xf numFmtId="166" fontId="10" fillId="7" borderId="70" xfId="1" applyNumberFormat="1" applyFont="1" applyFill="1" applyBorder="1" applyAlignment="1">
      <alignment horizontal="center" vertical="top"/>
    </xf>
    <xf numFmtId="166" fontId="10" fillId="7" borderId="8" xfId="1" applyNumberFormat="1" applyFont="1" applyFill="1" applyBorder="1" applyAlignment="1">
      <alignment horizontal="center" vertical="top"/>
    </xf>
    <xf numFmtId="165" fontId="10" fillId="7" borderId="7" xfId="0" applyNumberFormat="1" applyFont="1" applyFill="1" applyBorder="1" applyAlignment="1">
      <alignment horizontal="center" vertical="top"/>
    </xf>
    <xf numFmtId="165" fontId="10" fillId="7" borderId="48" xfId="0" applyNumberFormat="1" applyFont="1" applyFill="1" applyBorder="1" applyAlignment="1">
      <alignment horizontal="center" vertical="top"/>
    </xf>
    <xf numFmtId="166" fontId="10" fillId="8" borderId="65" xfId="1" applyNumberFormat="1" applyFont="1" applyFill="1" applyBorder="1" applyAlignment="1">
      <alignment horizontal="center" vertical="top"/>
    </xf>
    <xf numFmtId="166" fontId="10" fillId="8" borderId="7" xfId="1" applyNumberFormat="1" applyFont="1" applyFill="1" applyBorder="1" applyAlignment="1">
      <alignment horizontal="center" vertical="top"/>
    </xf>
    <xf numFmtId="165" fontId="10" fillId="8" borderId="7" xfId="0" applyNumberFormat="1" applyFont="1" applyFill="1" applyBorder="1" applyAlignment="1">
      <alignment horizontal="center" vertical="top"/>
    </xf>
    <xf numFmtId="165" fontId="10" fillId="8" borderId="48" xfId="0" applyNumberFormat="1" applyFont="1" applyFill="1" applyBorder="1" applyAlignment="1">
      <alignment horizontal="center" vertical="top"/>
    </xf>
    <xf numFmtId="166" fontId="10" fillId="7" borderId="65" xfId="1" applyNumberFormat="1" applyFont="1" applyFill="1" applyBorder="1" applyAlignment="1">
      <alignment horizontal="center" vertical="top"/>
    </xf>
    <xf numFmtId="166" fontId="10" fillId="7" borderId="7" xfId="1" applyNumberFormat="1" applyFont="1" applyFill="1" applyBorder="1" applyAlignment="1">
      <alignment horizontal="center" vertical="top"/>
    </xf>
    <xf numFmtId="165" fontId="10" fillId="7" borderId="14" xfId="0" applyNumberFormat="1" applyFont="1" applyFill="1" applyBorder="1" applyAlignment="1">
      <alignment horizontal="center" vertical="top"/>
    </xf>
    <xf numFmtId="165" fontId="10" fillId="7" borderId="49" xfId="0" applyNumberFormat="1" applyFont="1" applyFill="1" applyBorder="1" applyAlignment="1">
      <alignment horizontal="center" vertical="top"/>
    </xf>
    <xf numFmtId="165" fontId="10" fillId="8" borderId="14" xfId="0" applyNumberFormat="1" applyFont="1" applyFill="1" applyBorder="1" applyAlignment="1">
      <alignment horizontal="center" vertical="top"/>
    </xf>
    <xf numFmtId="165" fontId="10" fillId="8" borderId="49" xfId="0" applyNumberFormat="1" applyFont="1" applyFill="1" applyBorder="1" applyAlignment="1">
      <alignment horizontal="center" vertical="top"/>
    </xf>
    <xf numFmtId="165" fontId="10" fillId="7" borderId="70" xfId="0" applyNumberFormat="1" applyFont="1" applyFill="1" applyBorder="1" applyAlignment="1">
      <alignment horizontal="center" vertical="top"/>
    </xf>
    <xf numFmtId="165" fontId="10" fillId="7" borderId="8" xfId="0" applyNumberFormat="1" applyFont="1" applyFill="1" applyBorder="1" applyAlignment="1">
      <alignment horizontal="center" vertical="top"/>
    </xf>
    <xf numFmtId="165" fontId="17" fillId="7" borderId="7" xfId="0" applyNumberFormat="1" applyFont="1" applyFill="1" applyBorder="1" applyAlignment="1">
      <alignment horizontal="center" vertical="top"/>
    </xf>
    <xf numFmtId="165" fontId="17" fillId="7" borderId="48" xfId="0" applyNumberFormat="1" applyFont="1" applyFill="1" applyBorder="1" applyAlignment="1">
      <alignment horizontal="center" vertical="top"/>
    </xf>
    <xf numFmtId="165" fontId="10" fillId="8" borderId="65" xfId="0" applyNumberFormat="1" applyFont="1" applyFill="1" applyBorder="1" applyAlignment="1">
      <alignment horizontal="center" vertical="top"/>
    </xf>
    <xf numFmtId="165" fontId="13" fillId="7" borderId="48" xfId="0" applyNumberFormat="1" applyFont="1" applyFill="1" applyBorder="1" applyAlignment="1">
      <alignment horizontal="center" vertical="top"/>
    </xf>
    <xf numFmtId="165" fontId="10" fillId="7" borderId="65" xfId="0" applyNumberFormat="1" applyFont="1" applyFill="1" applyBorder="1" applyAlignment="1">
      <alignment horizontal="center" vertical="top"/>
    </xf>
    <xf numFmtId="165" fontId="13" fillId="8" borderId="71" xfId="0" applyNumberFormat="1" applyFont="1" applyFill="1" applyBorder="1" applyAlignment="1">
      <alignment horizontal="center" vertical="top"/>
    </xf>
    <xf numFmtId="165" fontId="13" fillId="8" borderId="72" xfId="0" applyNumberFormat="1" applyFont="1" applyFill="1" applyBorder="1" applyAlignment="1">
      <alignment horizontal="center" vertical="top"/>
    </xf>
    <xf numFmtId="165" fontId="13" fillId="8" borderId="73" xfId="0" applyNumberFormat="1" applyFont="1" applyFill="1" applyBorder="1" applyAlignment="1">
      <alignment horizontal="center" vertical="top"/>
    </xf>
    <xf numFmtId="165" fontId="13" fillId="8" borderId="67" xfId="0" applyNumberFormat="1" applyFont="1" applyFill="1" applyBorder="1" applyAlignment="1">
      <alignment horizontal="center" vertical="top"/>
    </xf>
    <xf numFmtId="165" fontId="10" fillId="0" borderId="64" xfId="0" applyNumberFormat="1" applyFont="1" applyFill="1" applyBorder="1" applyAlignment="1">
      <alignment horizontal="center" vertical="top"/>
    </xf>
    <xf numFmtId="165" fontId="10" fillId="0" borderId="69" xfId="0" applyNumberFormat="1" applyFont="1" applyFill="1" applyBorder="1" applyAlignment="1">
      <alignment horizontal="center" vertical="top"/>
    </xf>
    <xf numFmtId="165" fontId="10" fillId="0" borderId="50" xfId="0" applyNumberFormat="1" applyFont="1" applyFill="1" applyBorder="1" applyAlignment="1">
      <alignment horizontal="center" vertical="top"/>
    </xf>
    <xf numFmtId="165" fontId="10" fillId="9" borderId="68" xfId="0" applyNumberFormat="1" applyFont="1" applyFill="1" applyBorder="1" applyAlignment="1">
      <alignment horizontal="center" vertical="top"/>
    </xf>
    <xf numFmtId="165" fontId="10" fillId="9" borderId="69" xfId="0" applyNumberFormat="1" applyFont="1" applyFill="1" applyBorder="1" applyAlignment="1">
      <alignment horizontal="center" vertical="top"/>
    </xf>
    <xf numFmtId="165" fontId="10" fillId="0" borderId="68" xfId="0" applyNumberFormat="1" applyFont="1" applyFill="1" applyBorder="1" applyAlignment="1">
      <alignment horizontal="center" vertical="top"/>
    </xf>
    <xf numFmtId="165" fontId="10" fillId="0" borderId="65" xfId="0" applyNumberFormat="1" applyFont="1" applyFill="1" applyBorder="1" applyAlignment="1">
      <alignment horizontal="center" vertical="top"/>
    </xf>
    <xf numFmtId="165" fontId="10" fillId="0" borderId="7" xfId="0" applyNumberFormat="1" applyFont="1" applyFill="1" applyBorder="1" applyAlignment="1">
      <alignment horizontal="center" vertical="top"/>
    </xf>
    <xf numFmtId="165" fontId="10" fillId="0" borderId="48" xfId="0" applyNumberFormat="1" applyFont="1" applyFill="1" applyBorder="1" applyAlignment="1">
      <alignment horizontal="center" vertical="top"/>
    </xf>
    <xf numFmtId="165" fontId="10" fillId="9" borderId="70" xfId="0" applyNumberFormat="1" applyFont="1" applyFill="1" applyBorder="1" applyAlignment="1">
      <alignment horizontal="center" vertical="top"/>
    </xf>
    <xf numFmtId="165" fontId="10" fillId="9" borderId="7" xfId="0" applyNumberFormat="1" applyFont="1" applyFill="1" applyBorder="1" applyAlignment="1">
      <alignment horizontal="center" vertical="top"/>
    </xf>
    <xf numFmtId="165" fontId="10" fillId="0" borderId="70" xfId="0" applyNumberFormat="1" applyFont="1" applyFill="1" applyBorder="1" applyAlignment="1">
      <alignment horizontal="center" vertical="top"/>
    </xf>
    <xf numFmtId="165" fontId="10" fillId="0" borderId="66" xfId="0" applyNumberFormat="1" applyFont="1" applyFill="1" applyBorder="1" applyAlignment="1">
      <alignment horizontal="center" vertical="top"/>
    </xf>
    <xf numFmtId="165" fontId="10" fillId="0" borderId="14" xfId="0" applyNumberFormat="1" applyFont="1" applyFill="1" applyBorder="1" applyAlignment="1">
      <alignment horizontal="center" vertical="top"/>
    </xf>
    <xf numFmtId="165" fontId="10" fillId="0" borderId="49" xfId="0" applyNumberFormat="1" applyFont="1" applyFill="1" applyBorder="1" applyAlignment="1">
      <alignment horizontal="center" vertical="top"/>
    </xf>
    <xf numFmtId="165" fontId="13" fillId="8" borderId="44" xfId="0" applyNumberFormat="1" applyFont="1" applyFill="1" applyBorder="1" applyAlignment="1">
      <alignment horizontal="center" vertical="top"/>
    </xf>
    <xf numFmtId="165" fontId="13" fillId="8" borderId="74" xfId="0" applyNumberFormat="1" applyFont="1" applyFill="1" applyBorder="1" applyAlignment="1">
      <alignment horizontal="center" vertical="top"/>
    </xf>
    <xf numFmtId="165" fontId="13" fillId="8" borderId="75" xfId="0" applyNumberFormat="1" applyFont="1" applyFill="1" applyBorder="1" applyAlignment="1">
      <alignment horizontal="center" vertical="top"/>
    </xf>
    <xf numFmtId="165" fontId="10" fillId="0" borderId="17" xfId="0" applyNumberFormat="1" applyFont="1" applyFill="1" applyBorder="1" applyAlignment="1">
      <alignment horizontal="center" vertical="top"/>
    </xf>
    <xf numFmtId="165" fontId="10" fillId="0" borderId="8" xfId="0" applyNumberFormat="1" applyFont="1" applyFill="1" applyBorder="1" applyAlignment="1">
      <alignment horizontal="center" vertical="top"/>
    </xf>
    <xf numFmtId="165" fontId="10" fillId="0" borderId="5" xfId="0" applyNumberFormat="1" applyFont="1" applyFill="1" applyBorder="1" applyAlignment="1">
      <alignment horizontal="center" vertical="top"/>
    </xf>
    <xf numFmtId="165" fontId="10" fillId="0" borderId="20" xfId="0" applyNumberFormat="1" applyFont="1" applyFill="1" applyBorder="1" applyAlignment="1">
      <alignment horizontal="center" vertical="top"/>
    </xf>
    <xf numFmtId="165" fontId="10" fillId="8" borderId="76" xfId="0" applyNumberFormat="1" applyFont="1" applyFill="1" applyBorder="1" applyAlignment="1">
      <alignment horizontal="center" vertical="top"/>
    </xf>
    <xf numFmtId="165" fontId="10" fillId="8" borderId="20" xfId="0" applyNumberFormat="1" applyFont="1" applyFill="1" applyBorder="1" applyAlignment="1">
      <alignment horizontal="center" vertical="top"/>
    </xf>
    <xf numFmtId="165" fontId="10" fillId="7" borderId="76" xfId="0" applyNumberFormat="1" applyFont="1" applyFill="1" applyBorder="1" applyAlignment="1">
      <alignment horizontal="center" vertical="top"/>
    </xf>
    <xf numFmtId="165" fontId="10" fillId="7" borderId="20" xfId="0" applyNumberFormat="1" applyFont="1" applyFill="1" applyBorder="1" applyAlignment="1">
      <alignment horizontal="center" vertical="top"/>
    </xf>
    <xf numFmtId="165" fontId="13" fillId="9" borderId="72" xfId="0" applyNumberFormat="1" applyFont="1" applyFill="1" applyBorder="1" applyAlignment="1">
      <alignment horizontal="center" vertical="top"/>
    </xf>
    <xf numFmtId="165" fontId="13" fillId="9" borderId="11" xfId="0" applyNumberFormat="1" applyFont="1" applyFill="1" applyBorder="1" applyAlignment="1">
      <alignment horizontal="center" vertical="top"/>
    </xf>
    <xf numFmtId="165" fontId="28" fillId="9" borderId="77" xfId="0" applyNumberFormat="1" applyFont="1" applyFill="1" applyBorder="1" applyAlignment="1">
      <alignment horizontal="center" vertical="top"/>
    </xf>
    <xf numFmtId="165" fontId="13" fillId="8" borderId="78" xfId="0" applyNumberFormat="1" applyFont="1" applyFill="1" applyBorder="1" applyAlignment="1">
      <alignment horizontal="center" vertical="top"/>
    </xf>
    <xf numFmtId="165" fontId="13" fillId="8" borderId="14" xfId="0" applyNumberFormat="1" applyFont="1" applyFill="1" applyBorder="1" applyAlignment="1">
      <alignment horizontal="center" vertical="top"/>
    </xf>
    <xf numFmtId="165" fontId="13" fillId="8" borderId="49" xfId="0" applyNumberFormat="1" applyFont="1" applyFill="1" applyBorder="1" applyAlignment="1">
      <alignment horizontal="center" vertical="top"/>
    </xf>
    <xf numFmtId="165" fontId="17" fillId="10" borderId="44" xfId="0" applyNumberFormat="1" applyFont="1" applyFill="1" applyBorder="1" applyAlignment="1">
      <alignment horizontal="center" vertical="top" wrapText="1"/>
    </xf>
    <xf numFmtId="165" fontId="17" fillId="10" borderId="74" xfId="0" applyNumberFormat="1" applyFont="1" applyFill="1" applyBorder="1" applyAlignment="1">
      <alignment horizontal="center" vertical="top" wrapText="1"/>
    </xf>
    <xf numFmtId="165" fontId="17" fillId="10" borderId="75" xfId="0" applyNumberFormat="1" applyFont="1" applyFill="1" applyBorder="1" applyAlignment="1">
      <alignment horizontal="center" vertical="top" wrapText="1"/>
    </xf>
    <xf numFmtId="165" fontId="10" fillId="8" borderId="17" xfId="0" applyNumberFormat="1" applyFont="1" applyFill="1" applyBorder="1" applyAlignment="1">
      <alignment horizontal="center" vertical="top"/>
    </xf>
    <xf numFmtId="165" fontId="10" fillId="0" borderId="76" xfId="0" applyNumberFormat="1" applyFont="1" applyFill="1" applyBorder="1" applyAlignment="1">
      <alignment horizontal="center" vertical="top"/>
    </xf>
    <xf numFmtId="165" fontId="10" fillId="8" borderId="5" xfId="0" applyNumberFormat="1" applyFont="1" applyFill="1" applyBorder="1" applyAlignment="1">
      <alignment horizontal="center" vertical="top"/>
    </xf>
    <xf numFmtId="165" fontId="10" fillId="8" borderId="47" xfId="0" applyNumberFormat="1" applyFont="1" applyFill="1" applyBorder="1" applyAlignment="1">
      <alignment horizontal="center" vertical="top"/>
    </xf>
    <xf numFmtId="165" fontId="10" fillId="9" borderId="50" xfId="0" applyNumberFormat="1" applyFont="1" applyFill="1" applyBorder="1" applyAlignment="1">
      <alignment horizontal="center" vertical="top"/>
    </xf>
    <xf numFmtId="165" fontId="10" fillId="0" borderId="47" xfId="0" applyNumberFormat="1" applyFont="1" applyFill="1" applyBorder="1" applyAlignment="1">
      <alignment horizontal="center" vertical="top"/>
    </xf>
    <xf numFmtId="165" fontId="10" fillId="9" borderId="79" xfId="0" applyNumberFormat="1" applyFont="1" applyFill="1" applyBorder="1" applyAlignment="1">
      <alignment horizontal="center" vertical="top"/>
    </xf>
    <xf numFmtId="165" fontId="10" fillId="9" borderId="20" xfId="0" applyNumberFormat="1" applyFont="1" applyFill="1" applyBorder="1" applyAlignment="1">
      <alignment horizontal="center" vertical="top"/>
    </xf>
    <xf numFmtId="165" fontId="10" fillId="9" borderId="47" xfId="0" applyNumberFormat="1" applyFont="1" applyFill="1" applyBorder="1" applyAlignment="1">
      <alignment horizontal="center" vertical="top"/>
    </xf>
    <xf numFmtId="165" fontId="10" fillId="0" borderId="79" xfId="0" applyNumberFormat="1" applyFont="1" applyFill="1" applyBorder="1" applyAlignment="1">
      <alignment horizontal="center" vertical="top"/>
    </xf>
    <xf numFmtId="165" fontId="10" fillId="7" borderId="47" xfId="0" applyNumberFormat="1" applyFont="1" applyFill="1" applyBorder="1" applyAlignment="1">
      <alignment horizontal="center" vertical="top"/>
    </xf>
    <xf numFmtId="165" fontId="10" fillId="7" borderId="5" xfId="0" applyNumberFormat="1" applyFont="1" applyFill="1" applyBorder="1" applyAlignment="1">
      <alignment horizontal="center" vertical="top"/>
    </xf>
    <xf numFmtId="165" fontId="10" fillId="9" borderId="48" xfId="0" applyNumberFormat="1" applyFont="1" applyFill="1" applyBorder="1" applyAlignment="1">
      <alignment horizontal="center" vertical="top"/>
    </xf>
    <xf numFmtId="165" fontId="10" fillId="9" borderId="78" xfId="0" applyNumberFormat="1" applyFont="1" applyFill="1" applyBorder="1" applyAlignment="1">
      <alignment horizontal="center" vertical="top"/>
    </xf>
    <xf numFmtId="165" fontId="10" fillId="9" borderId="14" xfId="0" applyNumberFormat="1" applyFont="1" applyFill="1" applyBorder="1" applyAlignment="1">
      <alignment horizontal="center" vertical="top"/>
    </xf>
    <xf numFmtId="165" fontId="10" fillId="9" borderId="49" xfId="0" applyNumberFormat="1" applyFont="1" applyFill="1" applyBorder="1" applyAlignment="1">
      <alignment horizontal="center" vertical="top"/>
    </xf>
    <xf numFmtId="165" fontId="10" fillId="0" borderId="78" xfId="0" applyNumberFormat="1" applyFont="1" applyFill="1" applyBorder="1" applyAlignment="1">
      <alignment horizontal="center" vertical="top"/>
    </xf>
    <xf numFmtId="165" fontId="10" fillId="7" borderId="10" xfId="0" applyNumberFormat="1" applyFont="1" applyFill="1" applyBorder="1" applyAlignment="1">
      <alignment horizontal="center" vertical="top"/>
    </xf>
    <xf numFmtId="165" fontId="13" fillId="8" borderId="77" xfId="0" applyNumberFormat="1" applyFont="1" applyFill="1" applyBorder="1" applyAlignment="1">
      <alignment horizontal="center" vertical="top"/>
    </xf>
    <xf numFmtId="165" fontId="13" fillId="9" borderId="73" xfId="0" applyNumberFormat="1" applyFont="1" applyFill="1" applyBorder="1" applyAlignment="1">
      <alignment horizontal="center" vertical="top"/>
    </xf>
    <xf numFmtId="165" fontId="10" fillId="7" borderId="30" xfId="0" applyNumberFormat="1" applyFont="1" applyFill="1" applyBorder="1" applyAlignment="1">
      <alignment horizontal="center" vertical="top"/>
    </xf>
    <xf numFmtId="165" fontId="10" fillId="8" borderId="66" xfId="0" applyNumberFormat="1" applyFont="1" applyFill="1" applyBorder="1" applyAlignment="1">
      <alignment horizontal="center" vertical="top"/>
    </xf>
    <xf numFmtId="165" fontId="17" fillId="7" borderId="10" xfId="0" applyNumberFormat="1" applyFont="1" applyFill="1" applyBorder="1" applyAlignment="1">
      <alignment horizontal="center" vertical="top"/>
    </xf>
    <xf numFmtId="165" fontId="10" fillId="7" borderId="53" xfId="0" applyNumberFormat="1" applyFont="1" applyFill="1" applyBorder="1" applyAlignment="1">
      <alignment horizontal="center" vertical="top"/>
    </xf>
    <xf numFmtId="165" fontId="10" fillId="9" borderId="10" xfId="0" applyNumberFormat="1" applyFont="1" applyFill="1" applyBorder="1" applyAlignment="1">
      <alignment horizontal="center" vertical="top"/>
    </xf>
    <xf numFmtId="165" fontId="10" fillId="9" borderId="53" xfId="0" applyNumberFormat="1" applyFont="1" applyFill="1" applyBorder="1" applyAlignment="1">
      <alignment horizontal="center" vertical="top"/>
    </xf>
    <xf numFmtId="165" fontId="13" fillId="7" borderId="53" xfId="0" applyNumberFormat="1" applyFont="1" applyFill="1" applyBorder="1" applyAlignment="1">
      <alignment horizontal="center" vertical="top"/>
    </xf>
    <xf numFmtId="165" fontId="10" fillId="11" borderId="64" xfId="0" applyNumberFormat="1" applyFont="1" applyFill="1" applyBorder="1" applyAlignment="1">
      <alignment horizontal="center" vertical="top"/>
    </xf>
    <xf numFmtId="165" fontId="10" fillId="11" borderId="69" xfId="0" applyNumberFormat="1" applyFont="1" applyFill="1" applyBorder="1" applyAlignment="1">
      <alignment horizontal="center" vertical="top"/>
    </xf>
    <xf numFmtId="165" fontId="10" fillId="11" borderId="76" xfId="0" applyNumberFormat="1" applyFont="1" applyFill="1" applyBorder="1" applyAlignment="1">
      <alignment horizontal="center" vertical="top"/>
    </xf>
    <xf numFmtId="165" fontId="10" fillId="11" borderId="20" xfId="0" applyNumberFormat="1" applyFont="1" applyFill="1" applyBorder="1" applyAlignment="1">
      <alignment horizontal="center" vertical="top"/>
    </xf>
    <xf numFmtId="165" fontId="10" fillId="11" borderId="65" xfId="0" applyNumberFormat="1" applyFont="1" applyFill="1" applyBorder="1" applyAlignment="1">
      <alignment horizontal="center" vertical="top"/>
    </xf>
    <xf numFmtId="165" fontId="10" fillId="11" borderId="7" xfId="0" applyNumberFormat="1" applyFont="1" applyFill="1" applyBorder="1" applyAlignment="1">
      <alignment horizontal="center" vertical="top"/>
    </xf>
    <xf numFmtId="165" fontId="10" fillId="7" borderId="66" xfId="0" applyNumberFormat="1" applyFont="1" applyFill="1" applyBorder="1" applyAlignment="1">
      <alignment horizontal="center" vertical="top"/>
    </xf>
    <xf numFmtId="165" fontId="10" fillId="0" borderId="53" xfId="0" applyNumberFormat="1" applyFont="1" applyFill="1" applyBorder="1" applyAlignment="1">
      <alignment horizontal="center" vertical="top"/>
    </xf>
    <xf numFmtId="165" fontId="10" fillId="8" borderId="53" xfId="0" applyNumberFormat="1" applyFont="1" applyFill="1" applyBorder="1" applyAlignment="1">
      <alignment horizontal="center" vertical="top"/>
    </xf>
    <xf numFmtId="165" fontId="10" fillId="9" borderId="66" xfId="0" applyNumberFormat="1" applyFont="1" applyFill="1" applyBorder="1" applyAlignment="1">
      <alignment horizontal="center" vertical="top"/>
    </xf>
    <xf numFmtId="165" fontId="13" fillId="0" borderId="53" xfId="0" applyNumberFormat="1" applyFont="1" applyFill="1" applyBorder="1" applyAlignment="1">
      <alignment horizontal="center" vertical="top"/>
    </xf>
    <xf numFmtId="165" fontId="13" fillId="8" borderId="80" xfId="0" applyNumberFormat="1" applyFont="1" applyFill="1" applyBorder="1" applyAlignment="1">
      <alignment horizontal="center" vertical="top"/>
    </xf>
    <xf numFmtId="165" fontId="13" fillId="9" borderId="71" xfId="0" applyNumberFormat="1" applyFont="1" applyFill="1" applyBorder="1" applyAlignment="1">
      <alignment horizontal="center" vertical="top"/>
    </xf>
    <xf numFmtId="165" fontId="13" fillId="9" borderId="80" xfId="0" applyNumberFormat="1" applyFont="1" applyFill="1" applyBorder="1" applyAlignment="1">
      <alignment horizontal="center" vertical="top"/>
    </xf>
    <xf numFmtId="165" fontId="10" fillId="8" borderId="68" xfId="0" applyNumberFormat="1" applyFont="1" applyFill="1" applyBorder="1" applyAlignment="1">
      <alignment horizontal="center" vertical="top"/>
    </xf>
    <xf numFmtId="165" fontId="10" fillId="0" borderId="81" xfId="0" applyNumberFormat="1" applyFont="1" applyFill="1" applyBorder="1" applyAlignment="1">
      <alignment horizontal="center" vertical="top"/>
    </xf>
    <xf numFmtId="166" fontId="10" fillId="0" borderId="70" xfId="1" applyNumberFormat="1" applyFont="1" applyFill="1" applyBorder="1" applyAlignment="1">
      <alignment horizontal="center" vertical="top"/>
    </xf>
    <xf numFmtId="166" fontId="10" fillId="0" borderId="7" xfId="1" applyNumberFormat="1" applyFont="1" applyFill="1" applyBorder="1" applyAlignment="1">
      <alignment horizontal="center" vertical="top"/>
    </xf>
    <xf numFmtId="166" fontId="10" fillId="8" borderId="70" xfId="1" applyNumberFormat="1" applyFont="1" applyFill="1" applyBorder="1" applyAlignment="1">
      <alignment horizontal="center" vertical="top"/>
    </xf>
    <xf numFmtId="165" fontId="10" fillId="8" borderId="8" xfId="0" applyNumberFormat="1" applyFont="1" applyFill="1" applyBorder="1" applyAlignment="1">
      <alignment horizontal="center" vertical="top"/>
    </xf>
    <xf numFmtId="166" fontId="10" fillId="0" borderId="30" xfId="1" applyNumberFormat="1" applyFont="1" applyFill="1" applyBorder="1" applyAlignment="1">
      <alignment horizontal="center" vertical="top"/>
    </xf>
    <xf numFmtId="165" fontId="10" fillId="8" borderId="10" xfId="0" applyNumberFormat="1" applyFont="1" applyFill="1" applyBorder="1" applyAlignment="1">
      <alignment horizontal="center" vertical="top"/>
    </xf>
    <xf numFmtId="165" fontId="17" fillId="7" borderId="8" xfId="0" applyNumberFormat="1" applyFont="1" applyFill="1" applyBorder="1" applyAlignment="1">
      <alignment horizontal="center" vertical="top"/>
    </xf>
    <xf numFmtId="165" fontId="10" fillId="8" borderId="70" xfId="0" applyNumberFormat="1" applyFont="1" applyFill="1" applyBorder="1" applyAlignment="1">
      <alignment horizontal="center" vertical="top"/>
    </xf>
    <xf numFmtId="165" fontId="10" fillId="0" borderId="30" xfId="0" applyNumberFormat="1" applyFont="1" applyFill="1" applyBorder="1" applyAlignment="1">
      <alignment horizontal="center" vertical="top"/>
    </xf>
    <xf numFmtId="165" fontId="17" fillId="2" borderId="68" xfId="0" applyNumberFormat="1" applyFont="1" applyFill="1" applyBorder="1" applyAlignment="1">
      <alignment horizontal="center" vertical="top"/>
    </xf>
    <xf numFmtId="165" fontId="17" fillId="2" borderId="69" xfId="0" applyNumberFormat="1" applyFont="1" applyFill="1" applyBorder="1" applyAlignment="1">
      <alignment horizontal="center" vertical="top"/>
    </xf>
    <xf numFmtId="165" fontId="17" fillId="2" borderId="50" xfId="0" applyNumberFormat="1" applyFont="1" applyFill="1" applyBorder="1" applyAlignment="1">
      <alignment horizontal="center" vertical="top"/>
    </xf>
    <xf numFmtId="165" fontId="17" fillId="5" borderId="70" xfId="0" applyNumberFormat="1" applyFont="1" applyFill="1" applyBorder="1" applyAlignment="1">
      <alignment horizontal="center" vertical="top"/>
    </xf>
    <xf numFmtId="165" fontId="17" fillId="5" borderId="7" xfId="0" applyNumberFormat="1" applyFont="1" applyFill="1" applyBorder="1" applyAlignment="1">
      <alignment horizontal="center" vertical="top"/>
    </xf>
    <xf numFmtId="165" fontId="17" fillId="5" borderId="48" xfId="0" applyNumberFormat="1" applyFont="1" applyFill="1" applyBorder="1" applyAlignment="1">
      <alignment horizontal="center" vertical="top"/>
    </xf>
    <xf numFmtId="165" fontId="17" fillId="6" borderId="82" xfId="0" applyNumberFormat="1" applyFont="1" applyFill="1" applyBorder="1" applyAlignment="1">
      <alignment horizontal="center" vertical="top"/>
    </xf>
    <xf numFmtId="165" fontId="17" fillId="6" borderId="1" xfId="0" applyNumberFormat="1" applyFont="1" applyFill="1" applyBorder="1" applyAlignment="1">
      <alignment horizontal="center" vertical="top"/>
    </xf>
    <xf numFmtId="165" fontId="17" fillId="6" borderId="43" xfId="0" applyNumberFormat="1" applyFont="1" applyFill="1" applyBorder="1" applyAlignment="1">
      <alignment horizontal="center" vertical="top"/>
    </xf>
    <xf numFmtId="0" fontId="27" fillId="0" borderId="0" xfId="0" applyFont="1" applyBorder="1" applyAlignment="1">
      <alignment vertical="top"/>
    </xf>
    <xf numFmtId="0" fontId="11" fillId="0" borderId="39" xfId="0" applyFont="1" applyFill="1" applyBorder="1" applyAlignment="1">
      <alignment vertical="center" wrapText="1"/>
    </xf>
    <xf numFmtId="165" fontId="13" fillId="9" borderId="67" xfId="0" applyNumberFormat="1" applyFont="1" applyFill="1" applyBorder="1" applyAlignment="1">
      <alignment horizontal="center" vertical="top"/>
    </xf>
    <xf numFmtId="0" fontId="11" fillId="0" borderId="31" xfId="0" applyFont="1" applyFill="1" applyBorder="1" applyAlignment="1">
      <alignment horizontal="center" vertical="top"/>
    </xf>
    <xf numFmtId="0" fontId="11" fillId="0" borderId="8" xfId="0" applyFont="1" applyFill="1" applyBorder="1" applyAlignment="1">
      <alignment horizontal="center" vertical="top"/>
    </xf>
    <xf numFmtId="0" fontId="11" fillId="0" borderId="48" xfId="0" applyFont="1" applyFill="1" applyBorder="1" applyAlignment="1">
      <alignment horizontal="center" vertical="top"/>
    </xf>
    <xf numFmtId="165" fontId="10" fillId="9" borderId="65" xfId="0" applyNumberFormat="1" applyFont="1" applyFill="1" applyBorder="1" applyAlignment="1">
      <alignment horizontal="center" vertical="top"/>
    </xf>
    <xf numFmtId="165" fontId="29" fillId="9" borderId="7" xfId="0" applyNumberFormat="1" applyFont="1" applyFill="1" applyBorder="1" applyAlignment="1">
      <alignment horizontal="center" vertical="top"/>
    </xf>
    <xf numFmtId="165" fontId="29" fillId="9" borderId="48" xfId="0" applyNumberFormat="1" applyFont="1" applyFill="1" applyBorder="1" applyAlignment="1">
      <alignment horizontal="center" vertical="top"/>
    </xf>
    <xf numFmtId="165" fontId="4" fillId="8" borderId="65" xfId="0" applyNumberFormat="1" applyFont="1" applyFill="1" applyBorder="1" applyAlignment="1">
      <alignment horizontal="center" vertical="top"/>
    </xf>
    <xf numFmtId="165" fontId="4" fillId="9" borderId="7" xfId="0" applyNumberFormat="1" applyFont="1" applyFill="1" applyBorder="1" applyAlignment="1">
      <alignment horizontal="center" vertical="top"/>
    </xf>
    <xf numFmtId="165" fontId="17" fillId="5" borderId="8" xfId="0" applyNumberFormat="1" applyFont="1" applyFill="1" applyBorder="1" applyAlignment="1">
      <alignment horizontal="center" vertical="top"/>
    </xf>
    <xf numFmtId="165" fontId="4" fillId="9" borderId="48" xfId="0" applyNumberFormat="1" applyFont="1" applyFill="1" applyBorder="1" applyAlignment="1">
      <alignment horizontal="center" vertical="top"/>
    </xf>
    <xf numFmtId="165" fontId="30" fillId="9" borderId="48" xfId="0" applyNumberFormat="1" applyFont="1" applyFill="1" applyBorder="1" applyAlignment="1">
      <alignment horizontal="center" vertical="top"/>
    </xf>
    <xf numFmtId="165" fontId="13" fillId="9" borderId="44" xfId="0" applyNumberFormat="1" applyFont="1" applyFill="1" applyBorder="1" applyAlignment="1">
      <alignment horizontal="center" vertical="top"/>
    </xf>
    <xf numFmtId="165" fontId="13" fillId="9" borderId="74" xfId="0" applyNumberFormat="1" applyFont="1" applyFill="1" applyBorder="1" applyAlignment="1">
      <alignment horizontal="center" vertical="top"/>
    </xf>
    <xf numFmtId="165" fontId="13" fillId="9" borderId="75" xfId="0" applyNumberFormat="1" applyFont="1" applyFill="1" applyBorder="1" applyAlignment="1">
      <alignment horizontal="center" vertical="top"/>
    </xf>
    <xf numFmtId="0" fontId="11" fillId="0" borderId="37" xfId="0" applyFont="1" applyBorder="1" applyAlignment="1">
      <alignment horizontal="left" vertical="top"/>
    </xf>
    <xf numFmtId="0" fontId="11" fillId="0" borderId="0" xfId="0" applyFont="1" applyAlignment="1">
      <alignment horizontal="left" vertical="top"/>
    </xf>
    <xf numFmtId="49" fontId="17" fillId="5" borderId="103" xfId="0" applyNumberFormat="1" applyFont="1" applyFill="1" applyBorder="1" applyAlignment="1">
      <alignment horizontal="center" vertical="top"/>
    </xf>
    <xf numFmtId="49" fontId="17" fillId="5" borderId="66" xfId="0" applyNumberFormat="1" applyFont="1" applyFill="1" applyBorder="1" applyAlignment="1">
      <alignment horizontal="center" vertical="top"/>
    </xf>
    <xf numFmtId="49" fontId="17" fillId="5" borderId="67" xfId="0" applyNumberFormat="1" applyFont="1" applyFill="1" applyBorder="1" applyAlignment="1">
      <alignment horizontal="center" vertical="top"/>
    </xf>
    <xf numFmtId="49" fontId="17" fillId="2" borderId="83" xfId="0" applyNumberFormat="1" applyFont="1" applyFill="1" applyBorder="1" applyAlignment="1">
      <alignment horizontal="center" vertical="top"/>
    </xf>
    <xf numFmtId="49" fontId="17" fillId="2" borderId="39" xfId="0" applyNumberFormat="1" applyFont="1" applyFill="1" applyBorder="1" applyAlignment="1">
      <alignment horizontal="center" vertical="top"/>
    </xf>
    <xf numFmtId="49" fontId="17" fillId="2" borderId="42" xfId="0" applyNumberFormat="1" applyFont="1" applyFill="1" applyBorder="1" applyAlignment="1">
      <alignment horizontal="center" vertical="top"/>
    </xf>
    <xf numFmtId="49" fontId="17" fillId="7" borderId="0" xfId="0" applyNumberFormat="1" applyFont="1" applyFill="1" applyBorder="1" applyAlignment="1">
      <alignment horizontal="center" vertical="top"/>
    </xf>
    <xf numFmtId="49" fontId="17" fillId="7" borderId="37" xfId="0" applyNumberFormat="1" applyFont="1" applyFill="1" applyBorder="1" applyAlignment="1">
      <alignment horizontal="center" vertical="top"/>
    </xf>
    <xf numFmtId="49" fontId="17" fillId="7" borderId="80" xfId="0" applyNumberFormat="1" applyFont="1" applyFill="1" applyBorder="1" applyAlignment="1">
      <alignment horizontal="center" vertical="top"/>
    </xf>
    <xf numFmtId="0" fontId="5" fillId="7" borderId="87" xfId="0" applyFont="1" applyFill="1" applyBorder="1" applyAlignment="1">
      <alignment horizontal="left" vertical="top" wrapText="1"/>
    </xf>
    <xf numFmtId="0" fontId="13" fillId="7" borderId="36" xfId="0" applyFont="1" applyFill="1" applyBorder="1" applyAlignment="1">
      <alignment horizontal="left" vertical="top" wrapText="1"/>
    </xf>
    <xf numFmtId="0" fontId="13" fillId="7" borderId="45" xfId="0" applyFont="1" applyFill="1" applyBorder="1" applyAlignment="1">
      <alignment horizontal="left" vertical="top" wrapText="1"/>
    </xf>
    <xf numFmtId="0" fontId="11" fillId="7" borderId="41" xfId="0" applyFont="1" applyFill="1" applyBorder="1" applyAlignment="1">
      <alignment horizontal="center" vertical="top"/>
    </xf>
    <xf numFmtId="0" fontId="11" fillId="7" borderId="18" xfId="0" applyFont="1" applyFill="1" applyBorder="1" applyAlignment="1">
      <alignment horizontal="center" vertical="top"/>
    </xf>
    <xf numFmtId="0" fontId="11" fillId="7" borderId="14" xfId="0" applyFont="1" applyFill="1" applyBorder="1" applyAlignment="1">
      <alignment horizontal="center" vertical="top"/>
    </xf>
    <xf numFmtId="0" fontId="11" fillId="7" borderId="20" xfId="0" applyFont="1" applyFill="1" applyBorder="1" applyAlignment="1">
      <alignment horizontal="center" vertical="top"/>
    </xf>
    <xf numFmtId="0" fontId="11" fillId="7" borderId="49" xfId="0" applyFont="1" applyFill="1" applyBorder="1" applyAlignment="1">
      <alignment horizontal="center" vertical="top"/>
    </xf>
    <xf numFmtId="0" fontId="11" fillId="7" borderId="47" xfId="0" applyFont="1" applyFill="1" applyBorder="1" applyAlignment="1">
      <alignment horizontal="center" vertical="top"/>
    </xf>
    <xf numFmtId="0" fontId="4" fillId="7" borderId="27" xfId="0" applyFont="1" applyFill="1" applyBorder="1" applyAlignment="1">
      <alignment horizontal="left" vertical="top" wrapText="1"/>
    </xf>
    <xf numFmtId="0" fontId="4" fillId="7" borderId="28" xfId="0" applyFont="1" applyFill="1" applyBorder="1" applyAlignment="1">
      <alignment horizontal="left" vertical="top" wrapText="1"/>
    </xf>
    <xf numFmtId="0" fontId="4" fillId="7" borderId="85" xfId="0" applyFont="1" applyFill="1" applyBorder="1" applyAlignment="1">
      <alignment horizontal="left" vertical="top" wrapText="1"/>
    </xf>
    <xf numFmtId="0" fontId="13" fillId="7" borderId="87" xfId="0" applyFont="1" applyFill="1" applyBorder="1" applyAlignment="1">
      <alignment horizontal="left" vertical="top" wrapText="1"/>
    </xf>
    <xf numFmtId="2" fontId="13" fillId="8" borderId="34" xfId="0" applyNumberFormat="1" applyFont="1" applyFill="1" applyBorder="1" applyAlignment="1">
      <alignment horizontal="center" vertical="top"/>
    </xf>
    <xf numFmtId="2" fontId="13" fillId="8" borderId="80" xfId="0" applyNumberFormat="1" applyFont="1" applyFill="1" applyBorder="1" applyAlignment="1">
      <alignment horizontal="center" vertical="top"/>
    </xf>
    <xf numFmtId="2" fontId="13" fillId="8" borderId="73" xfId="0" applyNumberFormat="1" applyFont="1" applyFill="1" applyBorder="1" applyAlignment="1">
      <alignment horizontal="center" vertical="top"/>
    </xf>
    <xf numFmtId="2" fontId="17" fillId="8" borderId="34" xfId="0" applyNumberFormat="1" applyFont="1" applyFill="1" applyBorder="1" applyAlignment="1">
      <alignment horizontal="center" vertical="top"/>
    </xf>
    <xf numFmtId="2" fontId="17" fillId="8" borderId="80" xfId="0" applyNumberFormat="1" applyFont="1" applyFill="1" applyBorder="1" applyAlignment="1">
      <alignment horizontal="center" vertical="top"/>
    </xf>
    <xf numFmtId="2" fontId="17" fillId="8" borderId="73" xfId="0" applyNumberFormat="1" applyFont="1" applyFill="1" applyBorder="1" applyAlignment="1">
      <alignment horizontal="center" vertical="top"/>
    </xf>
    <xf numFmtId="0" fontId="13" fillId="7" borderId="134" xfId="0" applyFont="1" applyFill="1" applyBorder="1" applyAlignment="1">
      <alignment horizontal="left" vertical="top" wrapText="1"/>
    </xf>
    <xf numFmtId="0" fontId="10" fillId="7" borderId="28" xfId="0" applyFont="1" applyFill="1" applyBorder="1" applyAlignment="1">
      <alignment horizontal="left" vertical="top" wrapText="1"/>
    </xf>
    <xf numFmtId="0" fontId="10" fillId="7" borderId="107" xfId="0" applyFont="1" applyFill="1" applyBorder="1" applyAlignment="1">
      <alignment horizontal="left" vertical="top" wrapText="1"/>
    </xf>
    <xf numFmtId="0" fontId="11" fillId="0" borderId="41" xfId="0" applyFont="1" applyFill="1" applyBorder="1" applyAlignment="1">
      <alignment horizontal="center" vertical="top"/>
    </xf>
    <xf numFmtId="0" fontId="11" fillId="0" borderId="18" xfId="0" applyFont="1" applyFill="1" applyBorder="1" applyAlignment="1">
      <alignment horizontal="center" vertical="top"/>
    </xf>
    <xf numFmtId="0" fontId="11" fillId="0" borderId="14" xfId="0" applyFont="1" applyFill="1" applyBorder="1" applyAlignment="1">
      <alignment horizontal="center" vertical="top"/>
    </xf>
    <xf numFmtId="0" fontId="11" fillId="0" borderId="20" xfId="0" applyFont="1" applyFill="1" applyBorder="1" applyAlignment="1">
      <alignment horizontal="center" vertical="top"/>
    </xf>
    <xf numFmtId="0" fontId="11" fillId="0" borderId="49" xfId="0" applyFont="1" applyFill="1" applyBorder="1" applyAlignment="1">
      <alignment horizontal="center" vertical="top"/>
    </xf>
    <xf numFmtId="0" fontId="11" fillId="0" borderId="47" xfId="0" applyFont="1" applyFill="1" applyBorder="1" applyAlignment="1">
      <alignment horizontal="center" vertical="top"/>
    </xf>
    <xf numFmtId="0" fontId="11" fillId="7" borderId="39" xfId="0" applyFont="1" applyFill="1" applyBorder="1" applyAlignment="1">
      <alignment horizontal="left" vertical="center" wrapText="1"/>
    </xf>
    <xf numFmtId="0" fontId="15" fillId="0" borderId="40" xfId="0" applyFont="1" applyBorder="1" applyAlignment="1">
      <alignment horizontal="left" vertical="center" wrapText="1"/>
    </xf>
    <xf numFmtId="0" fontId="24" fillId="7" borderId="139" xfId="0" applyFont="1" applyFill="1" applyBorder="1" applyAlignment="1">
      <alignment horizontal="center" vertical="top" textRotation="90"/>
    </xf>
    <xf numFmtId="0" fontId="24" fillId="7" borderId="140" xfId="0" applyFont="1" applyFill="1" applyBorder="1" applyAlignment="1">
      <alignment horizontal="center" vertical="top" textRotation="90"/>
    </xf>
    <xf numFmtId="0" fontId="24" fillId="7" borderId="142" xfId="0" applyFont="1" applyFill="1" applyBorder="1" applyAlignment="1">
      <alignment horizontal="center" vertical="top" textRotation="90"/>
    </xf>
    <xf numFmtId="0" fontId="11" fillId="7" borderId="40" xfId="0" applyFont="1" applyFill="1" applyBorder="1" applyAlignment="1">
      <alignment horizontal="left" vertical="center" wrapText="1"/>
    </xf>
    <xf numFmtId="0" fontId="4" fillId="7" borderId="0" xfId="2" applyFont="1" applyFill="1" applyBorder="1" applyAlignment="1">
      <alignment horizontal="left" wrapText="1"/>
    </xf>
    <xf numFmtId="0" fontId="24" fillId="7" borderId="84" xfId="0" applyFont="1" applyFill="1" applyBorder="1" applyAlignment="1">
      <alignment horizontal="center" vertical="top" textRotation="90"/>
    </xf>
    <xf numFmtId="0" fontId="24" fillId="7" borderId="22" xfId="0" applyFont="1" applyFill="1" applyBorder="1" applyAlignment="1">
      <alignment horizontal="center" vertical="top" textRotation="90"/>
    </xf>
    <xf numFmtId="0" fontId="17" fillId="10" borderId="87" xfId="0" applyFont="1" applyFill="1" applyBorder="1" applyAlignment="1">
      <alignment horizontal="right" vertical="top" wrapText="1"/>
    </xf>
    <xf numFmtId="0" fontId="17" fillId="10" borderId="36" xfId="0" applyFont="1" applyFill="1" applyBorder="1" applyAlignment="1">
      <alignment horizontal="right" vertical="top" wrapText="1"/>
    </xf>
    <xf numFmtId="0" fontId="17" fillId="10" borderId="36" xfId="0" applyFont="1" applyFill="1" applyBorder="1" applyAlignment="1">
      <alignment horizontal="left" vertical="top" wrapText="1"/>
    </xf>
    <xf numFmtId="0" fontId="15" fillId="10" borderId="36" xfId="0" applyFont="1" applyFill="1" applyBorder="1" applyAlignment="1">
      <alignment horizontal="left" vertical="top" wrapText="1"/>
    </xf>
    <xf numFmtId="0" fontId="15" fillId="10" borderId="45" xfId="0" applyFont="1" applyFill="1" applyBorder="1" applyAlignment="1">
      <alignment horizontal="left" vertical="top" wrapText="1"/>
    </xf>
    <xf numFmtId="0" fontId="17" fillId="8" borderId="34" xfId="0" applyFont="1" applyFill="1" applyBorder="1" applyAlignment="1">
      <alignment horizontal="center" vertical="top"/>
    </xf>
    <xf numFmtId="0" fontId="17" fillId="8" borderId="80" xfId="0" applyFont="1" applyFill="1" applyBorder="1" applyAlignment="1">
      <alignment horizontal="center" vertical="top"/>
    </xf>
    <xf numFmtId="0" fontId="17" fillId="8" borderId="73" xfId="0" applyFont="1" applyFill="1" applyBorder="1" applyAlignment="1">
      <alignment horizontal="center" vertical="top"/>
    </xf>
    <xf numFmtId="0" fontId="11" fillId="0" borderId="1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24" fillId="7" borderId="19" xfId="0" applyFont="1" applyFill="1" applyBorder="1" applyAlignment="1">
      <alignment horizontal="center" vertical="top" textRotation="90"/>
    </xf>
    <xf numFmtId="0" fontId="24" fillId="7" borderId="83" xfId="0" applyFont="1" applyFill="1" applyBorder="1" applyAlignment="1">
      <alignment horizontal="center" vertical="top" textRotation="90"/>
    </xf>
    <xf numFmtId="0" fontId="24" fillId="7" borderId="23" xfId="0" applyFont="1" applyFill="1" applyBorder="1" applyAlignment="1">
      <alignment horizontal="center" vertical="top" textRotation="90"/>
    </xf>
    <xf numFmtId="0" fontId="10" fillId="0" borderId="0" xfId="0" applyFont="1" applyBorder="1" applyAlignment="1">
      <alignment horizontal="left" vertical="top"/>
    </xf>
    <xf numFmtId="0" fontId="16" fillId="0" borderId="0" xfId="0" applyFont="1" applyBorder="1" applyAlignment="1">
      <alignment horizontal="right" vertical="top"/>
    </xf>
    <xf numFmtId="0" fontId="15" fillId="0" borderId="0" xfId="0" applyFont="1" applyBorder="1" applyAlignment="1">
      <alignment horizontal="right"/>
    </xf>
    <xf numFmtId="0" fontId="13" fillId="0" borderId="0" xfId="0" applyFont="1" applyAlignment="1">
      <alignment horizontal="center" vertical="top" wrapText="1"/>
    </xf>
    <xf numFmtId="0" fontId="14" fillId="0" borderId="0" xfId="0" applyFont="1" applyAlignment="1">
      <alignment horizontal="center" vertical="top" wrapText="1"/>
    </xf>
    <xf numFmtId="0" fontId="11" fillId="0" borderId="122"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123" xfId="0" applyFont="1" applyBorder="1" applyAlignment="1">
      <alignment horizontal="center" vertical="center" wrapText="1"/>
    </xf>
    <xf numFmtId="0" fontId="11" fillId="0" borderId="124" xfId="0" applyNumberFormat="1" applyFont="1" applyBorder="1" applyAlignment="1">
      <alignment horizontal="center" vertical="center" textRotation="90" wrapText="1"/>
    </xf>
    <xf numFmtId="0" fontId="11" fillId="0" borderId="125" xfId="0" applyNumberFormat="1" applyFont="1" applyBorder="1" applyAlignment="1">
      <alignment horizontal="center" vertical="center" textRotation="90" wrapText="1"/>
    </xf>
    <xf numFmtId="0" fontId="11" fillId="0" borderId="126" xfId="0" applyNumberFormat="1" applyFont="1" applyBorder="1" applyAlignment="1">
      <alignment horizontal="center" vertical="center" textRotation="90" wrapText="1"/>
    </xf>
    <xf numFmtId="0" fontId="17" fillId="0" borderId="120"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114" xfId="0" applyFont="1" applyBorder="1" applyAlignment="1">
      <alignment horizontal="center" vertical="center" wrapText="1"/>
    </xf>
    <xf numFmtId="0" fontId="11" fillId="0" borderId="13" xfId="0" applyFont="1" applyBorder="1" applyAlignment="1">
      <alignment horizontal="center" vertical="center"/>
    </xf>
    <xf numFmtId="0" fontId="11" fillId="0" borderId="30" xfId="0" applyFont="1" applyBorder="1" applyAlignment="1">
      <alignment horizontal="center" vertical="center"/>
    </xf>
    <xf numFmtId="0" fontId="11" fillId="0" borderId="52" xfId="0" applyFont="1" applyBorder="1" applyAlignment="1">
      <alignment horizontal="center" vertical="center"/>
    </xf>
    <xf numFmtId="0" fontId="11" fillId="0" borderId="127" xfId="0" applyFont="1" applyBorder="1" applyAlignment="1">
      <alignment horizontal="center" vertical="center" textRotation="90" wrapText="1"/>
    </xf>
    <xf numFmtId="0" fontId="11" fillId="0" borderId="128" xfId="0" applyFont="1" applyBorder="1" applyAlignment="1">
      <alignment horizontal="center" vertical="center" textRotation="90" wrapText="1"/>
    </xf>
    <xf numFmtId="0" fontId="11" fillId="0" borderId="129" xfId="0" applyFont="1" applyBorder="1" applyAlignment="1">
      <alignment horizontal="center" vertical="center" textRotation="90" wrapText="1"/>
    </xf>
    <xf numFmtId="0" fontId="11" fillId="0" borderId="124" xfId="0" applyFont="1" applyBorder="1" applyAlignment="1">
      <alignment horizontal="center" vertical="center" textRotation="90" wrapText="1"/>
    </xf>
    <xf numFmtId="0" fontId="11" fillId="0" borderId="125" xfId="0" applyFont="1" applyBorder="1" applyAlignment="1">
      <alignment horizontal="center" vertical="center" textRotation="90" wrapText="1"/>
    </xf>
    <xf numFmtId="0" fontId="11" fillId="0" borderId="126" xfId="0" applyFont="1" applyBorder="1" applyAlignment="1">
      <alignment horizontal="center" vertical="center" textRotation="90" wrapText="1"/>
    </xf>
    <xf numFmtId="0" fontId="11" fillId="0" borderId="124" xfId="0" applyFont="1" applyBorder="1" applyAlignment="1">
      <alignment horizontal="center" textRotation="90" wrapText="1"/>
    </xf>
    <xf numFmtId="0" fontId="11" fillId="0" borderId="125" xfId="0" applyFont="1" applyBorder="1" applyAlignment="1">
      <alignment horizontal="center" textRotation="90" wrapText="1"/>
    </xf>
    <xf numFmtId="0" fontId="11" fillId="0" borderId="126" xfId="0" applyFont="1" applyBorder="1" applyAlignment="1">
      <alignment horizontal="center" textRotation="90" wrapText="1"/>
    </xf>
    <xf numFmtId="0" fontId="11" fillId="0" borderId="41" xfId="0" applyFont="1" applyBorder="1" applyAlignment="1">
      <alignment horizontal="center" vertical="center" textRotation="90" wrapText="1"/>
    </xf>
    <xf numFmtId="0" fontId="11" fillId="0" borderId="130" xfId="0" applyFont="1" applyBorder="1" applyAlignment="1">
      <alignment horizontal="center" vertical="center" textRotation="90" wrapText="1"/>
    </xf>
    <xf numFmtId="0" fontId="11" fillId="0" borderId="131" xfId="0" applyFont="1" applyBorder="1" applyAlignment="1">
      <alignment horizontal="center" vertical="center" textRotation="90" wrapText="1"/>
    </xf>
    <xf numFmtId="0" fontId="11" fillId="0" borderId="83" xfId="0" applyFont="1" applyBorder="1" applyAlignment="1">
      <alignment horizontal="center" vertical="center" textRotation="90" wrapText="1"/>
    </xf>
    <xf numFmtId="0" fontId="11" fillId="0" borderId="132" xfId="0" applyFont="1" applyBorder="1" applyAlignment="1">
      <alignment horizontal="center" vertical="center" textRotation="90" wrapText="1"/>
    </xf>
    <xf numFmtId="0" fontId="17" fillId="0" borderId="133" xfId="0" applyFont="1" applyBorder="1" applyAlignment="1">
      <alignment horizontal="center" vertical="center" wrapText="1"/>
    </xf>
    <xf numFmtId="0" fontId="11" fillId="0" borderId="8" xfId="0" applyFont="1" applyBorder="1" applyAlignment="1">
      <alignment horizontal="center" vertical="center"/>
    </xf>
    <xf numFmtId="0" fontId="11" fillId="0" borderId="49" xfId="0" applyFont="1" applyFill="1" applyBorder="1" applyAlignment="1">
      <alignment horizontal="center" vertical="center" textRotation="90" wrapText="1"/>
    </xf>
    <xf numFmtId="0" fontId="11" fillId="0" borderId="116" xfId="0" applyFont="1" applyFill="1" applyBorder="1" applyAlignment="1">
      <alignment horizontal="center" vertical="center" textRotation="90" wrapText="1"/>
    </xf>
    <xf numFmtId="0" fontId="11" fillId="0" borderId="78" xfId="0" applyFont="1" applyBorder="1" applyAlignment="1">
      <alignment horizontal="center" vertical="center" textRotation="90" wrapText="1"/>
    </xf>
    <xf numFmtId="0" fontId="11" fillId="0" borderId="115" xfId="0" applyFont="1" applyBorder="1" applyAlignment="1">
      <alignment horizontal="center" vertical="center" textRotation="90" wrapText="1"/>
    </xf>
    <xf numFmtId="49" fontId="17" fillId="0" borderId="0" xfId="0" applyNumberFormat="1" applyFont="1" applyFill="1" applyBorder="1" applyAlignment="1">
      <alignment horizontal="center" vertical="top"/>
    </xf>
    <xf numFmtId="49" fontId="17" fillId="0" borderId="37" xfId="0" applyNumberFormat="1" applyFont="1" applyFill="1" applyBorder="1" applyAlignment="1">
      <alignment horizontal="center" vertical="top"/>
    </xf>
    <xf numFmtId="49" fontId="17" fillId="0" borderId="80" xfId="0" applyNumberFormat="1" applyFont="1" applyFill="1" applyBorder="1" applyAlignment="1">
      <alignment horizontal="center" vertical="top"/>
    </xf>
    <xf numFmtId="0" fontId="17" fillId="2" borderId="121" xfId="0" applyFont="1" applyFill="1" applyBorder="1" applyAlignment="1">
      <alignment horizontal="left" vertical="top" wrapText="1"/>
    </xf>
    <xf numFmtId="0" fontId="17" fillId="2" borderId="74" xfId="0" applyFont="1" applyFill="1" applyBorder="1" applyAlignment="1">
      <alignment horizontal="left" vertical="top" wrapText="1"/>
    </xf>
    <xf numFmtId="0" fontId="17" fillId="2" borderId="75" xfId="0" applyFont="1" applyFill="1" applyBorder="1" applyAlignment="1">
      <alignment horizontal="left" vertical="top" wrapText="1"/>
    </xf>
    <xf numFmtId="0" fontId="17" fillId="5" borderId="36" xfId="0" applyFont="1" applyFill="1" applyBorder="1" applyAlignment="1">
      <alignment horizontal="left" vertical="top"/>
    </xf>
    <xf numFmtId="0" fontId="17" fillId="5" borderId="45" xfId="0" applyFont="1" applyFill="1" applyBorder="1" applyAlignment="1">
      <alignment horizontal="left" vertical="top"/>
    </xf>
    <xf numFmtId="0" fontId="13" fillId="6" borderId="67" xfId="0" applyFont="1" applyFill="1" applyBorder="1" applyAlignment="1">
      <alignment horizontal="left" vertical="top" wrapText="1"/>
    </xf>
    <xf numFmtId="0" fontId="18" fillId="6" borderId="80" xfId="0" applyFont="1" applyFill="1" applyBorder="1" applyAlignment="1">
      <alignment horizontal="left" vertical="top" wrapText="1"/>
    </xf>
    <xf numFmtId="0" fontId="18" fillId="6" borderId="73" xfId="0" applyFont="1" applyFill="1" applyBorder="1" applyAlignment="1">
      <alignment horizontal="left" vertical="top" wrapText="1"/>
    </xf>
    <xf numFmtId="0" fontId="13" fillId="8" borderId="34" xfId="0" applyFont="1" applyFill="1" applyBorder="1" applyAlignment="1">
      <alignment horizontal="center" vertical="top"/>
    </xf>
    <xf numFmtId="0" fontId="13" fillId="8" borderId="80" xfId="0" applyFont="1" applyFill="1" applyBorder="1" applyAlignment="1">
      <alignment horizontal="center" vertical="top"/>
    </xf>
    <xf numFmtId="0" fontId="13" fillId="8" borderId="73" xfId="0" applyFont="1" applyFill="1" applyBorder="1" applyAlignment="1">
      <alignment horizontal="center" vertical="top"/>
    </xf>
    <xf numFmtId="0" fontId="17" fillId="8" borderId="87" xfId="0" applyFont="1" applyFill="1" applyBorder="1" applyAlignment="1">
      <alignment horizontal="center" vertical="center"/>
    </xf>
    <xf numFmtId="0" fontId="17" fillId="8" borderId="36" xfId="0" applyFont="1" applyFill="1" applyBorder="1" applyAlignment="1">
      <alignment horizontal="center" vertical="center"/>
    </xf>
    <xf numFmtId="0" fontId="17" fillId="8" borderId="45" xfId="0" applyFont="1" applyFill="1" applyBorder="1" applyAlignment="1">
      <alignment horizontal="center" vertical="center"/>
    </xf>
    <xf numFmtId="0" fontId="13" fillId="7" borderId="25" xfId="0" applyFont="1" applyFill="1" applyBorder="1" applyAlignment="1">
      <alignment horizontal="left" vertical="top" wrapText="1"/>
    </xf>
    <xf numFmtId="0" fontId="13" fillId="7" borderId="135" xfId="0" applyFont="1" applyFill="1" applyBorder="1" applyAlignment="1">
      <alignment horizontal="left" vertical="top" wrapText="1"/>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1" fillId="0" borderId="10" xfId="0" applyFont="1" applyBorder="1" applyAlignment="1">
      <alignment horizontal="center" vertical="center" wrapText="1"/>
    </xf>
    <xf numFmtId="0" fontId="11" fillId="0" borderId="117" xfId="0" applyFont="1" applyBorder="1" applyAlignment="1">
      <alignment horizontal="center" vertical="center" wrapText="1"/>
    </xf>
    <xf numFmtId="0" fontId="13" fillId="0" borderId="87"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45" xfId="0" applyFont="1" applyFill="1" applyBorder="1" applyAlignment="1">
      <alignment horizontal="left" vertical="top" wrapText="1"/>
    </xf>
    <xf numFmtId="0" fontId="11" fillId="0" borderId="118" xfId="0" applyFont="1" applyBorder="1" applyAlignment="1">
      <alignment horizontal="center" vertical="center" textRotation="90" wrapText="1"/>
    </xf>
    <xf numFmtId="0" fontId="11" fillId="0" borderId="103" xfId="0" applyFont="1" applyBorder="1" applyAlignment="1">
      <alignment horizontal="center" vertical="center" textRotation="90" wrapText="1"/>
    </xf>
    <xf numFmtId="0" fontId="11" fillId="0" borderId="119" xfId="0" applyFont="1" applyBorder="1" applyAlignment="1">
      <alignment horizontal="center" vertical="center" textRotation="90" wrapText="1"/>
    </xf>
    <xf numFmtId="165" fontId="17" fillId="8" borderId="34" xfId="0" applyNumberFormat="1" applyFont="1" applyFill="1" applyBorder="1" applyAlignment="1">
      <alignment horizontal="center" vertical="top"/>
    </xf>
    <xf numFmtId="165" fontId="17" fillId="8" borderId="80" xfId="0" applyNumberFormat="1" applyFont="1" applyFill="1" applyBorder="1" applyAlignment="1">
      <alignment horizontal="center" vertical="top"/>
    </xf>
    <xf numFmtId="165" fontId="17" fillId="8" borderId="73" xfId="0" applyNumberFormat="1" applyFont="1" applyFill="1" applyBorder="1" applyAlignment="1">
      <alignment horizontal="center" vertical="top"/>
    </xf>
    <xf numFmtId="0" fontId="13" fillId="0" borderId="22"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136" xfId="0" applyFont="1" applyFill="1" applyBorder="1" applyAlignment="1">
      <alignment horizontal="left" vertical="top" wrapText="1"/>
    </xf>
    <xf numFmtId="0" fontId="3" fillId="0" borderId="0" xfId="0" applyNumberFormat="1" applyFont="1" applyBorder="1" applyAlignment="1">
      <alignment vertical="top" wrapText="1"/>
    </xf>
    <xf numFmtId="0" fontId="11" fillId="0" borderId="0" xfId="0" applyNumberFormat="1" applyFont="1" applyBorder="1" applyAlignment="1">
      <alignment vertical="top" wrapText="1"/>
    </xf>
    <xf numFmtId="0" fontId="11" fillId="0" borderId="0" xfId="0" applyNumberFormat="1" applyFont="1" applyAlignment="1">
      <alignment vertical="top" wrapText="1"/>
    </xf>
    <xf numFmtId="165" fontId="10" fillId="7" borderId="0" xfId="2" applyNumberFormat="1" applyFont="1" applyFill="1" applyBorder="1" applyAlignment="1">
      <alignment horizontal="center" vertical="top" wrapText="1"/>
    </xf>
    <xf numFmtId="0" fontId="10" fillId="7" borderId="0" xfId="2" applyFont="1" applyFill="1" applyBorder="1" applyAlignment="1">
      <alignment horizontal="left" wrapText="1"/>
    </xf>
    <xf numFmtId="0" fontId="10" fillId="7" borderId="0" xfId="0" applyFont="1" applyFill="1" applyBorder="1"/>
    <xf numFmtId="0" fontId="13" fillId="0" borderId="0" xfId="0" applyNumberFormat="1" applyFont="1" applyAlignment="1">
      <alignment horizontal="center" vertical="top" wrapText="1"/>
    </xf>
    <xf numFmtId="165" fontId="4" fillId="0" borderId="9" xfId="2" applyNumberFormat="1" applyFont="1" applyBorder="1" applyAlignment="1">
      <alignment horizontal="center" vertical="center" wrapText="1"/>
    </xf>
    <xf numFmtId="165" fontId="4" fillId="0" borderId="30" xfId="2" applyNumberFormat="1" applyFont="1" applyBorder="1" applyAlignment="1">
      <alignment horizontal="center" vertical="center" wrapText="1"/>
    </xf>
    <xf numFmtId="165" fontId="4" fillId="0" borderId="29" xfId="2" applyNumberFormat="1" applyFont="1" applyBorder="1" applyAlignment="1">
      <alignment horizontal="center" vertical="center" wrapText="1"/>
    </xf>
    <xf numFmtId="0" fontId="13" fillId="6" borderId="46" xfId="2" applyFont="1" applyFill="1" applyBorder="1" applyAlignment="1">
      <alignment horizontal="right" vertical="center" wrapText="1"/>
    </xf>
    <xf numFmtId="0" fontId="10" fillId="6" borderId="36" xfId="2" applyFont="1" applyFill="1" applyBorder="1" applyAlignment="1">
      <alignment horizontal="right" vertical="center" wrapText="1"/>
    </xf>
    <xf numFmtId="0" fontId="10" fillId="6" borderId="4" xfId="2" applyFont="1" applyFill="1" applyBorder="1" applyAlignment="1">
      <alignment horizontal="right" vertical="center" wrapText="1"/>
    </xf>
    <xf numFmtId="165" fontId="5" fillId="6" borderId="87" xfId="2" applyNumberFormat="1" applyFont="1" applyFill="1" applyBorder="1" applyAlignment="1">
      <alignment horizontal="center" vertical="center" wrapText="1"/>
    </xf>
    <xf numFmtId="165" fontId="5" fillId="6" borderId="36" xfId="2" applyNumberFormat="1" applyFont="1" applyFill="1" applyBorder="1" applyAlignment="1">
      <alignment horizontal="center" vertical="center" wrapText="1"/>
    </xf>
    <xf numFmtId="165" fontId="5" fillId="6" borderId="4" xfId="2" applyNumberFormat="1" applyFont="1" applyFill="1" applyBorder="1" applyAlignment="1">
      <alignment horizontal="center" vertical="center" wrapText="1"/>
    </xf>
    <xf numFmtId="165" fontId="4" fillId="0" borderId="21" xfId="2" applyNumberFormat="1" applyFont="1" applyBorder="1" applyAlignment="1">
      <alignment horizontal="center" vertical="center" wrapText="1"/>
    </xf>
    <xf numFmtId="165" fontId="4" fillId="0" borderId="81" xfId="2" applyNumberFormat="1" applyFont="1" applyBorder="1" applyAlignment="1">
      <alignment horizontal="center" vertical="center" wrapText="1"/>
    </xf>
    <xf numFmtId="165" fontId="4" fillId="0" borderId="85" xfId="2" applyNumberFormat="1" applyFont="1" applyBorder="1" applyAlignment="1">
      <alignment horizontal="center" vertical="center" wrapText="1"/>
    </xf>
    <xf numFmtId="165" fontId="4" fillId="0" borderId="51" xfId="2" applyNumberFormat="1" applyFont="1" applyBorder="1" applyAlignment="1">
      <alignment horizontal="center" vertical="center" wrapText="1"/>
    </xf>
    <xf numFmtId="0" fontId="10" fillId="0" borderId="70" xfId="2" applyFont="1" applyBorder="1" applyAlignment="1">
      <alignment vertical="center" wrapText="1"/>
    </xf>
    <xf numFmtId="0" fontId="10" fillId="0" borderId="7" xfId="2" applyFont="1" applyBorder="1" applyAlignment="1">
      <alignment vertical="center" wrapText="1"/>
    </xf>
    <xf numFmtId="0" fontId="10" fillId="0" borderId="88" xfId="2" applyFont="1" applyBorder="1" applyAlignment="1">
      <alignment vertical="center" wrapText="1"/>
    </xf>
    <xf numFmtId="0" fontId="10" fillId="0" borderId="79" xfId="2" applyFont="1" applyBorder="1" applyAlignment="1">
      <alignment vertical="center" wrapText="1"/>
    </xf>
    <xf numFmtId="0" fontId="10" fillId="0" borderId="20" xfId="2" applyFont="1" applyBorder="1" applyAlignment="1">
      <alignment vertical="center" wrapText="1"/>
    </xf>
    <xf numFmtId="0" fontId="10" fillId="0" borderId="89" xfId="2" applyFont="1" applyBorder="1" applyAlignment="1">
      <alignment vertical="center" wrapText="1"/>
    </xf>
    <xf numFmtId="165" fontId="4" fillId="0" borderId="97" xfId="2" applyNumberFormat="1" applyFont="1" applyBorder="1" applyAlignment="1">
      <alignment horizontal="center" vertical="center" wrapText="1"/>
    </xf>
    <xf numFmtId="165" fontId="4" fillId="0" borderId="95" xfId="2" applyNumberFormat="1" applyFont="1" applyBorder="1" applyAlignment="1">
      <alignment horizontal="center" vertical="center" wrapText="1"/>
    </xf>
    <xf numFmtId="165" fontId="4" fillId="0" borderId="96" xfId="2" applyNumberFormat="1" applyFont="1" applyBorder="1" applyAlignment="1">
      <alignment horizontal="center" vertical="center" wrapText="1"/>
    </xf>
    <xf numFmtId="0" fontId="13" fillId="0" borderId="0" xfId="0" applyFont="1" applyBorder="1" applyAlignment="1">
      <alignment horizontal="center" vertical="center" wrapText="1"/>
    </xf>
    <xf numFmtId="0" fontId="15" fillId="0" borderId="0" xfId="0" applyFont="1" applyAlignment="1">
      <alignment horizontal="center" vertical="center" wrapText="1"/>
    </xf>
    <xf numFmtId="49" fontId="13" fillId="0" borderId="99" xfId="2" applyNumberFormat="1" applyFont="1" applyFill="1" applyBorder="1" applyAlignment="1">
      <alignment horizontal="center" vertical="top" wrapText="1"/>
    </xf>
    <xf numFmtId="0" fontId="5" fillId="0" borderId="100" xfId="2" applyFont="1" applyBorder="1" applyAlignment="1">
      <alignment horizontal="center" vertical="center" wrapText="1"/>
    </xf>
    <xf numFmtId="0" fontId="13" fillId="0" borderId="101" xfId="2" applyFont="1" applyBorder="1" applyAlignment="1">
      <alignment horizontal="center" vertical="center" wrapText="1"/>
    </xf>
    <xf numFmtId="0" fontId="13" fillId="0" borderId="102" xfId="2" applyFont="1" applyBorder="1" applyAlignment="1">
      <alignment horizontal="center" vertical="center" wrapText="1"/>
    </xf>
    <xf numFmtId="0" fontId="13" fillId="0" borderId="104" xfId="2" applyFont="1" applyBorder="1" applyAlignment="1">
      <alignment horizontal="center" vertical="center" wrapText="1"/>
    </xf>
    <xf numFmtId="0" fontId="13" fillId="0" borderId="105" xfId="2" applyFont="1" applyBorder="1" applyAlignment="1">
      <alignment horizontal="center" vertical="center" wrapText="1"/>
    </xf>
    <xf numFmtId="0" fontId="13" fillId="0" borderId="106" xfId="2" applyFont="1" applyBorder="1" applyAlignment="1">
      <alignment horizontal="center" vertical="center" wrapText="1"/>
    </xf>
    <xf numFmtId="0" fontId="4" fillId="7" borderId="107" xfId="0" applyFont="1" applyFill="1" applyBorder="1" applyAlignment="1">
      <alignment horizontal="left" vertical="top" wrapText="1"/>
    </xf>
    <xf numFmtId="0" fontId="13" fillId="0" borderId="100" xfId="2" applyFont="1" applyBorder="1" applyAlignment="1">
      <alignment horizontal="center" vertical="center" wrapText="1"/>
    </xf>
    <xf numFmtId="0" fontId="13" fillId="0" borderId="108" xfId="2" applyFont="1" applyBorder="1" applyAlignment="1">
      <alignment horizontal="center" vertical="center" wrapText="1"/>
    </xf>
    <xf numFmtId="0" fontId="5" fillId="0" borderId="109" xfId="2" applyFont="1" applyBorder="1" applyAlignment="1">
      <alignment horizontal="center" vertical="center" wrapText="1"/>
    </xf>
    <xf numFmtId="0" fontId="15" fillId="0" borderId="0" xfId="0" applyFont="1" applyAlignment="1">
      <alignment wrapText="1"/>
    </xf>
    <xf numFmtId="0" fontId="13" fillId="0" borderId="110" xfId="2" applyFont="1" applyBorder="1" applyAlignment="1">
      <alignment vertical="center" wrapText="1"/>
    </xf>
    <xf numFmtId="0" fontId="10" fillId="0" borderId="105" xfId="2" applyFont="1" applyBorder="1" applyAlignment="1">
      <alignment vertical="center" wrapText="1"/>
    </xf>
    <xf numFmtId="0" fontId="10" fillId="0" borderId="106" xfId="2" applyFont="1" applyBorder="1" applyAlignment="1">
      <alignment vertical="center" wrapText="1"/>
    </xf>
    <xf numFmtId="0" fontId="11" fillId="2" borderId="36" xfId="0" applyFont="1" applyFill="1" applyBorder="1" applyAlignment="1">
      <alignment vertical="top" wrapText="1"/>
    </xf>
    <xf numFmtId="0" fontId="15" fillId="0" borderId="36" xfId="0" applyFont="1" applyBorder="1" applyAlignment="1">
      <alignment vertical="top" wrapText="1"/>
    </xf>
    <xf numFmtId="0" fontId="15" fillId="0" borderId="45" xfId="0" applyFont="1" applyBorder="1" applyAlignment="1">
      <alignment vertical="top" wrapText="1"/>
    </xf>
    <xf numFmtId="0" fontId="11" fillId="7" borderId="111" xfId="0" applyFont="1" applyFill="1" applyBorder="1" applyAlignment="1">
      <alignment horizontal="center" vertical="top"/>
    </xf>
    <xf numFmtId="0" fontId="11" fillId="7" borderId="26" xfId="0" applyFont="1" applyFill="1" applyBorder="1" applyAlignment="1">
      <alignment horizontal="center" vertical="top"/>
    </xf>
    <xf numFmtId="0" fontId="11" fillId="7" borderId="112" xfId="0" applyFont="1" applyFill="1" applyBorder="1" applyAlignment="1">
      <alignment horizontal="center" vertical="top"/>
    </xf>
    <xf numFmtId="0" fontId="4" fillId="0" borderId="30" xfId="2" applyFont="1" applyBorder="1" applyAlignment="1">
      <alignment horizontal="center" vertical="center" wrapText="1"/>
    </xf>
    <xf numFmtId="0" fontId="4" fillId="0" borderId="29" xfId="2" applyFont="1" applyBorder="1" applyAlignment="1">
      <alignment horizontal="center" vertical="center" wrapText="1"/>
    </xf>
    <xf numFmtId="0" fontId="4" fillId="0" borderId="52" xfId="2" applyFont="1" applyBorder="1" applyAlignment="1">
      <alignment horizontal="center" vertical="center" wrapText="1"/>
    </xf>
    <xf numFmtId="0" fontId="10" fillId="0" borderId="36" xfId="2" applyFont="1" applyBorder="1" applyAlignment="1">
      <alignment horizontal="right" vertical="center"/>
    </xf>
    <xf numFmtId="0" fontId="10" fillId="0" borderId="4" xfId="2" applyFont="1" applyBorder="1" applyAlignment="1">
      <alignment horizontal="right" vertical="center"/>
    </xf>
    <xf numFmtId="165" fontId="5" fillId="13" borderId="87" xfId="2" applyNumberFormat="1" applyFont="1" applyFill="1" applyBorder="1" applyAlignment="1">
      <alignment horizontal="center" vertical="center"/>
    </xf>
    <xf numFmtId="165" fontId="5" fillId="13" borderId="36" xfId="2" applyNumberFormat="1" applyFont="1" applyFill="1" applyBorder="1" applyAlignment="1">
      <alignment horizontal="center" vertical="center"/>
    </xf>
    <xf numFmtId="165" fontId="5" fillId="13" borderId="4" xfId="2" applyNumberFormat="1" applyFont="1" applyFill="1" applyBorder="1" applyAlignment="1">
      <alignment horizontal="center" vertical="center"/>
    </xf>
    <xf numFmtId="165" fontId="5" fillId="6" borderId="45" xfId="2" applyNumberFormat="1" applyFont="1" applyFill="1" applyBorder="1" applyAlignment="1">
      <alignment horizontal="center" vertical="center" wrapText="1"/>
    </xf>
    <xf numFmtId="0" fontId="10" fillId="0" borderId="78" xfId="2" applyFont="1" applyBorder="1" applyAlignment="1">
      <alignment vertical="center" wrapText="1"/>
    </xf>
    <xf numFmtId="0" fontId="10" fillId="0" borderId="14" xfId="2" applyFont="1" applyBorder="1" applyAlignment="1">
      <alignment vertical="center" wrapText="1"/>
    </xf>
    <xf numFmtId="0" fontId="10" fillId="0" borderId="98" xfId="2" applyFont="1" applyBorder="1" applyAlignment="1">
      <alignment vertical="center" wrapText="1"/>
    </xf>
    <xf numFmtId="165" fontId="4" fillId="0" borderId="9" xfId="2" applyNumberFormat="1" applyFont="1" applyBorder="1" applyAlignment="1">
      <alignment horizontal="center" vertical="center"/>
    </xf>
    <xf numFmtId="165" fontId="4" fillId="0" borderId="30" xfId="2" applyNumberFormat="1" applyFont="1" applyBorder="1" applyAlignment="1">
      <alignment horizontal="center" vertical="center"/>
    </xf>
    <xf numFmtId="165" fontId="4" fillId="0" borderId="29" xfId="2" applyNumberFormat="1" applyFont="1" applyBorder="1" applyAlignment="1">
      <alignment horizontal="center" vertical="center"/>
    </xf>
    <xf numFmtId="165" fontId="4" fillId="0" borderId="52" xfId="2" applyNumberFormat="1" applyFont="1" applyBorder="1" applyAlignment="1">
      <alignment horizontal="center" vertical="center"/>
    </xf>
    <xf numFmtId="0" fontId="10" fillId="0" borderId="65" xfId="2" applyFont="1" applyBorder="1" applyAlignment="1">
      <alignment vertical="center" wrapText="1"/>
    </xf>
    <xf numFmtId="0" fontId="10" fillId="0" borderId="30" xfId="2" applyFont="1" applyBorder="1" applyAlignment="1">
      <alignment vertical="center" wrapText="1"/>
    </xf>
    <xf numFmtId="0" fontId="10" fillId="0" borderId="29" xfId="2" applyFont="1" applyBorder="1" applyAlignment="1">
      <alignment vertical="center" wrapText="1"/>
    </xf>
    <xf numFmtId="0" fontId="26" fillId="0" borderId="3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52" xfId="0" applyFont="1" applyBorder="1" applyAlignment="1">
      <alignment horizontal="center" vertical="center" wrapText="1"/>
    </xf>
    <xf numFmtId="0" fontId="13" fillId="4" borderId="90" xfId="2" applyFont="1" applyFill="1" applyBorder="1" applyAlignment="1">
      <alignment horizontal="right" vertical="top" wrapText="1"/>
    </xf>
    <xf numFmtId="0" fontId="10" fillId="0" borderId="91" xfId="2" applyFont="1" applyBorder="1" applyAlignment="1">
      <alignment vertical="top" wrapText="1"/>
    </xf>
    <xf numFmtId="0" fontId="10" fillId="0" borderId="92" xfId="2" applyFont="1" applyBorder="1" applyAlignment="1">
      <alignment vertical="top" wrapText="1"/>
    </xf>
    <xf numFmtId="165" fontId="5" fillId="4" borderId="93" xfId="2" applyNumberFormat="1" applyFont="1" applyFill="1" applyBorder="1" applyAlignment="1">
      <alignment horizontal="center" vertical="top" wrapText="1"/>
    </xf>
    <xf numFmtId="165" fontId="5" fillId="4" borderId="56" xfId="2" applyNumberFormat="1" applyFont="1" applyFill="1" applyBorder="1" applyAlignment="1">
      <alignment horizontal="center" vertical="top" wrapText="1"/>
    </xf>
    <xf numFmtId="165" fontId="5" fillId="4" borderId="94" xfId="2" applyNumberFormat="1" applyFont="1" applyFill="1" applyBorder="1" applyAlignment="1">
      <alignment horizontal="center" vertical="top" wrapText="1"/>
    </xf>
    <xf numFmtId="165" fontId="5" fillId="12" borderId="93" xfId="2" applyNumberFormat="1" applyFont="1" applyFill="1" applyBorder="1" applyAlignment="1">
      <alignment horizontal="center" vertical="center" wrapText="1"/>
    </xf>
    <xf numFmtId="165" fontId="5" fillId="12" borderId="56" xfId="2" applyNumberFormat="1" applyFont="1" applyFill="1" applyBorder="1" applyAlignment="1">
      <alignment horizontal="center" vertical="center" wrapText="1"/>
    </xf>
    <xf numFmtId="165" fontId="5" fillId="12" borderId="94" xfId="2" applyNumberFormat="1" applyFont="1" applyFill="1" applyBorder="1" applyAlignment="1">
      <alignment horizontal="center" vertical="center" wrapText="1"/>
    </xf>
    <xf numFmtId="165" fontId="5" fillId="4" borderId="57" xfId="2" applyNumberFormat="1" applyFont="1" applyFill="1" applyBorder="1" applyAlignment="1">
      <alignment horizontal="center" vertical="top" wrapText="1"/>
    </xf>
    <xf numFmtId="0" fontId="10" fillId="3" borderId="76" xfId="2" applyFont="1" applyFill="1" applyBorder="1" applyAlignment="1">
      <alignment vertical="center" wrapText="1"/>
    </xf>
    <xf numFmtId="0" fontId="10" fillId="3" borderId="81" xfId="2" applyFont="1" applyFill="1" applyBorder="1" applyAlignment="1">
      <alignment vertical="center" wrapText="1"/>
    </xf>
    <xf numFmtId="0" fontId="10" fillId="3" borderId="5" xfId="2" applyFont="1" applyFill="1" applyBorder="1" applyAlignment="1">
      <alignment vertical="center" wrapText="1"/>
    </xf>
    <xf numFmtId="165" fontId="4" fillId="0" borderId="52" xfId="2" applyNumberFormat="1" applyFont="1" applyBorder="1" applyAlignment="1">
      <alignment horizontal="center" vertical="center" wrapText="1"/>
    </xf>
    <xf numFmtId="49" fontId="24" fillId="7" borderId="19" xfId="0" applyNumberFormat="1" applyFont="1" applyFill="1" applyBorder="1" applyAlignment="1">
      <alignment horizontal="center" vertical="top" textRotation="90" wrapText="1"/>
    </xf>
    <xf numFmtId="49" fontId="24" fillId="7" borderId="83" xfId="0" applyNumberFormat="1" applyFont="1" applyFill="1" applyBorder="1" applyAlignment="1">
      <alignment horizontal="center" vertical="top" textRotation="90" wrapText="1"/>
    </xf>
    <xf numFmtId="49" fontId="24" fillId="7" borderId="23" xfId="0" applyNumberFormat="1" applyFont="1" applyFill="1" applyBorder="1" applyAlignment="1">
      <alignment horizontal="center" vertical="top" textRotation="90" wrapText="1"/>
    </xf>
    <xf numFmtId="165" fontId="4" fillId="0" borderId="34" xfId="2" applyNumberFormat="1" applyFont="1" applyBorder="1" applyAlignment="1">
      <alignment horizontal="center" vertical="center" wrapText="1"/>
    </xf>
    <xf numFmtId="165" fontId="4" fillId="0" borderId="80" xfId="2" applyNumberFormat="1" applyFont="1" applyBorder="1" applyAlignment="1">
      <alignment horizontal="center" vertical="center" wrapText="1"/>
    </xf>
    <xf numFmtId="165" fontId="4" fillId="0" borderId="35" xfId="2" applyNumberFormat="1" applyFont="1" applyBorder="1" applyAlignment="1">
      <alignment horizontal="center" vertical="center" wrapText="1"/>
    </xf>
    <xf numFmtId="165" fontId="30" fillId="0" borderId="9" xfId="2" applyNumberFormat="1" applyFont="1" applyBorder="1" applyAlignment="1">
      <alignment horizontal="center" vertical="center"/>
    </xf>
    <xf numFmtId="165" fontId="30" fillId="0" borderId="30" xfId="2" applyNumberFormat="1" applyFont="1" applyBorder="1" applyAlignment="1">
      <alignment horizontal="center" vertical="center"/>
    </xf>
    <xf numFmtId="165" fontId="30" fillId="0" borderId="29" xfId="2" applyNumberFormat="1" applyFont="1" applyBorder="1" applyAlignment="1">
      <alignment horizontal="center" vertical="center"/>
    </xf>
    <xf numFmtId="0" fontId="30" fillId="0" borderId="30" xfId="2" applyFont="1" applyBorder="1" applyAlignment="1">
      <alignment horizontal="center" vertical="center"/>
    </xf>
    <xf numFmtId="0" fontId="30" fillId="0" borderId="29" xfId="2" applyFont="1" applyBorder="1" applyAlignment="1">
      <alignment horizontal="center" vertical="center"/>
    </xf>
    <xf numFmtId="165" fontId="30" fillId="0" borderId="52" xfId="2" applyNumberFormat="1" applyFont="1" applyBorder="1" applyAlignment="1">
      <alignment horizontal="center" vertical="center"/>
    </xf>
    <xf numFmtId="0" fontId="10" fillId="0" borderId="64" xfId="2" applyFont="1" applyBorder="1" applyAlignment="1">
      <alignment vertical="center" wrapText="1"/>
    </xf>
    <xf numFmtId="0" fontId="10" fillId="0" borderId="95" xfId="2" applyFont="1" applyBorder="1" applyAlignment="1">
      <alignment vertical="center" wrapText="1"/>
    </xf>
    <xf numFmtId="0" fontId="10" fillId="0" borderId="96" xfId="2" applyFont="1" applyBorder="1" applyAlignment="1">
      <alignment vertical="center" wrapText="1"/>
    </xf>
    <xf numFmtId="49" fontId="13" fillId="6" borderId="86" xfId="0" applyNumberFormat="1" applyFont="1" applyFill="1" applyBorder="1" applyAlignment="1">
      <alignment horizontal="right" vertical="top" wrapText="1"/>
    </xf>
    <xf numFmtId="49" fontId="13" fillId="6" borderId="56" xfId="0" applyNumberFormat="1" applyFont="1" applyFill="1" applyBorder="1" applyAlignment="1">
      <alignment horizontal="right" vertical="top" wrapText="1"/>
    </xf>
    <xf numFmtId="0" fontId="13" fillId="5" borderId="87" xfId="0" applyFont="1" applyFill="1" applyBorder="1" applyAlignment="1">
      <alignment horizontal="right" wrapText="1"/>
    </xf>
    <xf numFmtId="0" fontId="13" fillId="5" borderId="36" xfId="0" applyFont="1" applyFill="1" applyBorder="1" applyAlignment="1">
      <alignment horizontal="right" wrapText="1"/>
    </xf>
    <xf numFmtId="0" fontId="17" fillId="10" borderId="87" xfId="0" applyFont="1" applyFill="1" applyBorder="1" applyAlignment="1">
      <alignment horizontal="left" vertical="top" wrapText="1"/>
    </xf>
    <xf numFmtId="0" fontId="17" fillId="10" borderId="45" xfId="0" applyFont="1" applyFill="1" applyBorder="1" applyAlignment="1">
      <alignment horizontal="left" vertical="top" wrapText="1"/>
    </xf>
    <xf numFmtId="0" fontId="10" fillId="7" borderId="85" xfId="0" applyFont="1" applyFill="1" applyBorder="1" applyAlignment="1">
      <alignment horizontal="left" vertical="top" wrapText="1"/>
    </xf>
    <xf numFmtId="0" fontId="11" fillId="7" borderId="19" xfId="0" applyFont="1" applyFill="1" applyBorder="1" applyAlignment="1">
      <alignment horizontal="left" vertical="center" wrapText="1"/>
    </xf>
    <xf numFmtId="0" fontId="10" fillId="9" borderId="80" xfId="0" applyFont="1" applyFill="1" applyBorder="1" applyAlignment="1">
      <alignment horizontal="center" vertical="top" wrapText="1"/>
    </xf>
    <xf numFmtId="0" fontId="10" fillId="9" borderId="73" xfId="0" applyFont="1" applyFill="1" applyBorder="1" applyAlignment="1">
      <alignment horizontal="center" vertical="top" wrapText="1"/>
    </xf>
    <xf numFmtId="0" fontId="24" fillId="7" borderId="139" xfId="0" applyFont="1" applyFill="1" applyBorder="1" applyAlignment="1">
      <alignment horizontal="center" vertical="top" textRotation="90" wrapText="1"/>
    </xf>
    <xf numFmtId="0" fontId="24" fillId="7" borderId="140" xfId="0" applyFont="1" applyFill="1" applyBorder="1" applyAlignment="1">
      <alignment horizontal="center" vertical="top" textRotation="90" wrapText="1"/>
    </xf>
    <xf numFmtId="0" fontId="24" fillId="7" borderId="142" xfId="0" applyFont="1" applyFill="1" applyBorder="1" applyAlignment="1">
      <alignment horizontal="center" vertical="top" textRotation="90" wrapText="1"/>
    </xf>
    <xf numFmtId="49" fontId="24" fillId="7" borderId="19" xfId="0" applyNumberFormat="1" applyFont="1" applyFill="1" applyBorder="1" applyAlignment="1">
      <alignment horizontal="center" vertical="top" textRotation="90"/>
    </xf>
    <xf numFmtId="49" fontId="24" fillId="7" borderId="83" xfId="0" applyNumberFormat="1" applyFont="1" applyFill="1" applyBorder="1" applyAlignment="1">
      <alignment horizontal="center" vertical="top" textRotation="90"/>
    </xf>
    <xf numFmtId="49" fontId="24" fillId="7" borderId="23" xfId="0" applyNumberFormat="1" applyFont="1" applyFill="1" applyBorder="1" applyAlignment="1">
      <alignment horizontal="center" vertical="top" textRotation="90"/>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85" xfId="0" applyFont="1" applyFill="1" applyBorder="1" applyAlignment="1">
      <alignment horizontal="left" vertical="top" wrapText="1"/>
    </xf>
    <xf numFmtId="0" fontId="4" fillId="9" borderId="80" xfId="0" applyFont="1" applyFill="1" applyBorder="1" applyAlignment="1">
      <alignment horizontal="center" vertical="top" wrapText="1"/>
    </xf>
    <xf numFmtId="0" fontId="4" fillId="9" borderId="73" xfId="0" applyFont="1" applyFill="1" applyBorder="1" applyAlignment="1">
      <alignment horizontal="center" vertical="top" wrapText="1"/>
    </xf>
    <xf numFmtId="0" fontId="10" fillId="7" borderId="19" xfId="0" applyFont="1" applyFill="1" applyBorder="1" applyAlignment="1">
      <alignment horizontal="center" vertical="center" wrapText="1"/>
    </xf>
    <xf numFmtId="0" fontId="10" fillId="7" borderId="83"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1" fillId="0" borderId="41" xfId="0" applyFont="1" applyBorder="1" applyAlignment="1">
      <alignment horizontal="center" vertical="center" wrapText="1"/>
    </xf>
    <xf numFmtId="0" fontId="11" fillId="0" borderId="130" xfId="0" applyFont="1" applyBorder="1" applyAlignment="1">
      <alignment horizontal="center" vertical="center" wrapText="1"/>
    </xf>
    <xf numFmtId="0" fontId="19" fillId="7" borderId="19" xfId="0" applyFont="1" applyFill="1" applyBorder="1" applyAlignment="1">
      <alignment horizontal="center" vertical="center" textRotation="90" wrapText="1"/>
    </xf>
    <xf numFmtId="0" fontId="15" fillId="7" borderId="83" xfId="0" applyFont="1" applyFill="1" applyBorder="1" applyAlignment="1">
      <alignment horizontal="center" vertical="center" textRotation="90" wrapText="1"/>
    </xf>
    <xf numFmtId="0" fontId="15" fillId="7" borderId="23" xfId="0" applyFont="1" applyFill="1" applyBorder="1" applyAlignment="1">
      <alignment horizontal="center" vertical="center" textRotation="90" wrapText="1"/>
    </xf>
    <xf numFmtId="0" fontId="11" fillId="0" borderId="29" xfId="0" applyFont="1" applyBorder="1" applyAlignment="1">
      <alignment horizontal="center" vertical="center"/>
    </xf>
    <xf numFmtId="0" fontId="13" fillId="6" borderId="34" xfId="0" applyFont="1" applyFill="1" applyBorder="1" applyAlignment="1">
      <alignment horizontal="left" vertical="top" wrapText="1"/>
    </xf>
    <xf numFmtId="0" fontId="18" fillId="6" borderId="35" xfId="0" applyFont="1" applyFill="1" applyBorder="1" applyAlignment="1">
      <alignment horizontal="left" vertical="top" wrapText="1"/>
    </xf>
    <xf numFmtId="0" fontId="13" fillId="7" borderId="4" xfId="0" applyFont="1" applyFill="1" applyBorder="1" applyAlignment="1">
      <alignment horizontal="left" vertical="top" wrapText="1"/>
    </xf>
    <xf numFmtId="0" fontId="11" fillId="0" borderId="98" xfId="0" applyFont="1" applyFill="1" applyBorder="1" applyAlignment="1">
      <alignment horizontal="center" vertical="center" textRotation="90" wrapText="1"/>
    </xf>
    <xf numFmtId="0" fontId="11" fillId="0" borderId="137" xfId="0" applyFont="1" applyFill="1" applyBorder="1" applyAlignment="1">
      <alignment horizontal="center" vertical="center" textRotation="90" wrapText="1"/>
    </xf>
    <xf numFmtId="0" fontId="11" fillId="0" borderId="19" xfId="0" applyFont="1" applyBorder="1" applyAlignment="1">
      <alignment horizontal="center" vertical="center" textRotation="90" wrapText="1"/>
    </xf>
    <xf numFmtId="0" fontId="17" fillId="0" borderId="97"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132" xfId="0" applyFont="1" applyBorder="1" applyAlignment="1">
      <alignment horizontal="center" vertical="center" wrapText="1"/>
    </xf>
    <xf numFmtId="49" fontId="17" fillId="5" borderId="19" xfId="0" applyNumberFormat="1" applyFont="1" applyFill="1" applyBorder="1" applyAlignment="1">
      <alignment horizontal="center" vertical="top" wrapText="1"/>
    </xf>
    <xf numFmtId="49" fontId="17" fillId="5" borderId="83" xfId="0" applyNumberFormat="1" applyFont="1" applyFill="1" applyBorder="1" applyAlignment="1">
      <alignment horizontal="center" vertical="top" wrapText="1"/>
    </xf>
    <xf numFmtId="49" fontId="17" fillId="5" borderId="23" xfId="0" applyNumberFormat="1" applyFont="1" applyFill="1" applyBorder="1" applyAlignment="1">
      <alignment horizontal="center" vertical="top" wrapText="1"/>
    </xf>
    <xf numFmtId="49" fontId="17" fillId="2" borderId="19" xfId="0" applyNumberFormat="1" applyFont="1" applyFill="1" applyBorder="1" applyAlignment="1">
      <alignment horizontal="center" vertical="top" wrapText="1"/>
    </xf>
    <xf numFmtId="49" fontId="17" fillId="2" borderId="83" xfId="0" applyNumberFormat="1" applyFont="1" applyFill="1" applyBorder="1" applyAlignment="1">
      <alignment horizontal="center" vertical="top" wrapText="1"/>
    </xf>
    <xf numFmtId="49" fontId="17" fillId="2" borderId="23" xfId="0" applyNumberFormat="1" applyFont="1" applyFill="1" applyBorder="1" applyAlignment="1">
      <alignment horizontal="center" vertical="top" wrapText="1"/>
    </xf>
    <xf numFmtId="0" fontId="19" fillId="7" borderId="0" xfId="0" applyFont="1" applyFill="1" applyBorder="1" applyAlignment="1">
      <alignment horizontal="center" vertical="center" textRotation="90" wrapText="1"/>
    </xf>
    <xf numFmtId="0" fontId="15" fillId="7" borderId="0" xfId="0" applyFont="1" applyFill="1" applyBorder="1" applyAlignment="1">
      <alignment horizontal="center" vertical="center" textRotation="90" wrapText="1"/>
    </xf>
    <xf numFmtId="0" fontId="15" fillId="7" borderId="24" xfId="0" applyFont="1" applyFill="1" applyBorder="1" applyAlignment="1">
      <alignment horizontal="center" vertical="center" textRotation="90" wrapText="1"/>
    </xf>
    <xf numFmtId="0" fontId="11" fillId="0" borderId="19" xfId="0" applyNumberFormat="1" applyFont="1" applyBorder="1" applyAlignment="1">
      <alignment horizontal="center" vertical="center" textRotation="90" wrapText="1"/>
    </xf>
    <xf numFmtId="0" fontId="11" fillId="0" borderId="83" xfId="0" applyNumberFormat="1" applyFont="1" applyBorder="1" applyAlignment="1">
      <alignment horizontal="center" vertical="center" textRotation="90" wrapText="1"/>
    </xf>
    <xf numFmtId="0" fontId="11" fillId="0" borderId="132" xfId="0" applyNumberFormat="1" applyFont="1" applyBorder="1" applyAlignment="1">
      <alignment horizontal="center" vertical="center" textRotation="90" wrapText="1"/>
    </xf>
    <xf numFmtId="0" fontId="11" fillId="0" borderId="139" xfId="0" applyFont="1" applyBorder="1" applyAlignment="1">
      <alignment horizontal="center" vertical="center" textRotation="90" wrapText="1"/>
    </xf>
    <xf numFmtId="0" fontId="11" fillId="0" borderId="140" xfId="0" applyFont="1" applyBorder="1" applyAlignment="1">
      <alignment horizontal="center" vertical="center" textRotation="90" wrapText="1"/>
    </xf>
    <xf numFmtId="0" fontId="11" fillId="0" borderId="141" xfId="0" applyFont="1" applyBorder="1" applyAlignment="1">
      <alignment horizontal="center" vertical="center" textRotation="90" wrapText="1"/>
    </xf>
    <xf numFmtId="49" fontId="17" fillId="7" borderId="19" xfId="0" applyNumberFormat="1" applyFont="1" applyFill="1" applyBorder="1" applyAlignment="1">
      <alignment horizontal="center" vertical="top" wrapText="1"/>
    </xf>
    <xf numFmtId="49" fontId="17" fillId="7" borderId="83" xfId="0" applyNumberFormat="1" applyFont="1" applyFill="1" applyBorder="1" applyAlignment="1">
      <alignment horizontal="center" vertical="top" wrapText="1"/>
    </xf>
    <xf numFmtId="49" fontId="17" fillId="7" borderId="23" xfId="0" applyNumberFormat="1" applyFont="1" applyFill="1" applyBorder="1" applyAlignment="1">
      <alignment horizontal="center" vertical="top" wrapText="1"/>
    </xf>
    <xf numFmtId="0" fontId="15" fillId="7" borderId="19" xfId="0" applyFont="1" applyFill="1" applyBorder="1" applyAlignment="1">
      <alignment horizontal="center" vertical="center" textRotation="90" wrapText="1"/>
    </xf>
    <xf numFmtId="0" fontId="11" fillId="0" borderId="138" xfId="0" applyFont="1" applyBorder="1" applyAlignment="1">
      <alignment horizontal="center" vertical="center" textRotation="90" wrapText="1"/>
    </xf>
    <xf numFmtId="0" fontId="17" fillId="0" borderId="97" xfId="0" applyFont="1" applyBorder="1" applyAlignment="1">
      <alignment horizontal="center" vertical="center"/>
    </xf>
    <xf numFmtId="0" fontId="17" fillId="0" borderId="95" xfId="0" applyFont="1" applyBorder="1" applyAlignment="1">
      <alignment horizontal="center" vertical="center"/>
    </xf>
    <xf numFmtId="0" fontId="17" fillId="0" borderId="96" xfId="0" applyFont="1" applyBorder="1" applyAlignment="1">
      <alignment horizontal="center" vertical="center"/>
    </xf>
  </cellXfs>
  <cellStyles count="3">
    <cellStyle name="Įprastas" xfId="0" builtinId="0"/>
    <cellStyle name="Kablelis" xfId="1" builtinId="3"/>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2"/>
  <sheetViews>
    <sheetView tabSelected="1" topLeftCell="A130" zoomScale="80" zoomScaleNormal="80" zoomScaleSheetLayoutView="40" zoomScalePageLayoutView="85" workbookViewId="0">
      <selection activeCell="N157" sqref="N157:N158"/>
    </sheetView>
  </sheetViews>
  <sheetFormatPr defaultRowHeight="18.75" x14ac:dyDescent="0.2"/>
  <cols>
    <col min="1" max="1" width="4" style="1" customWidth="1"/>
    <col min="2" max="3" width="3.42578125" style="1" customWidth="1"/>
    <col min="4" max="4" width="26.140625" style="1" customWidth="1"/>
    <col min="5" max="5" width="4.7109375" style="1" customWidth="1"/>
    <col min="6" max="6" width="4.7109375" style="2" customWidth="1"/>
    <col min="7" max="7" width="6.42578125" style="1" customWidth="1"/>
    <col min="8" max="8" width="7.42578125" style="3" customWidth="1"/>
    <col min="9" max="9" width="11.5703125" style="1" customWidth="1"/>
    <col min="10" max="10" width="9.140625" style="1" customWidth="1"/>
    <col min="11" max="11" width="9.28515625" style="1" customWidth="1"/>
    <col min="12" max="12" width="7" style="1" customWidth="1"/>
    <col min="13" max="13" width="10.42578125" style="1" customWidth="1"/>
    <col min="14" max="15" width="10" style="1" customWidth="1"/>
    <col min="16" max="16" width="7.7109375" style="1" customWidth="1"/>
    <col min="17" max="17" width="10" style="1" customWidth="1"/>
    <col min="18" max="19" width="10.5703125" style="1" customWidth="1"/>
    <col min="20" max="20" width="7.140625" style="1" customWidth="1"/>
    <col min="21" max="21" width="10.42578125" style="1" bestFit="1" customWidth="1"/>
    <col min="22" max="22" width="9.85546875" style="1" customWidth="1"/>
    <col min="23" max="23" width="10.5703125" style="1" customWidth="1"/>
    <col min="24" max="24" width="6.85546875" style="1" customWidth="1"/>
    <col min="25" max="25" width="22.5703125" style="1" customWidth="1"/>
    <col min="26" max="26" width="10.28515625" style="116" customWidth="1"/>
    <col min="27" max="27" width="9.7109375" style="1" customWidth="1"/>
    <col min="28" max="28" width="8.85546875" style="1" bestFit="1" customWidth="1"/>
    <col min="29" max="29" width="5.7109375" style="6" customWidth="1"/>
    <col min="30" max="30" width="9.28515625" style="4" bestFit="1" customWidth="1"/>
    <col min="31" max="31" width="9.28515625" style="5" bestFit="1" customWidth="1"/>
    <col min="32" max="16384" width="9.140625" style="6"/>
  </cols>
  <sheetData>
    <row r="1" spans="1:34" ht="6.75" customHeight="1" x14ac:dyDescent="0.2">
      <c r="W1" s="396"/>
      <c r="X1" s="396"/>
      <c r="Y1" s="396"/>
      <c r="Z1" s="396"/>
      <c r="AA1" s="396"/>
      <c r="AB1" s="396"/>
      <c r="AC1" s="396"/>
    </row>
    <row r="2" spans="1:34" ht="20.25" customHeight="1" x14ac:dyDescent="0.2">
      <c r="A2" s="399" t="s">
        <v>64</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row>
    <row r="3" spans="1:34" ht="29.25" customHeight="1" x14ac:dyDescent="0.2">
      <c r="A3" s="497" t="s">
        <v>61</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row>
    <row r="4" spans="1:34" ht="17.25" customHeight="1" thickBot="1" x14ac:dyDescent="0.25">
      <c r="A4" s="397" t="s">
        <v>60</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row>
    <row r="5" spans="1:34" ht="45" customHeight="1" thickTop="1" x14ac:dyDescent="0.2">
      <c r="A5" s="413" t="s">
        <v>0</v>
      </c>
      <c r="B5" s="424" t="s">
        <v>1</v>
      </c>
      <c r="C5" s="424" t="s">
        <v>2</v>
      </c>
      <c r="D5" s="401" t="s">
        <v>3</v>
      </c>
      <c r="E5" s="404" t="s">
        <v>4</v>
      </c>
      <c r="F5" s="416" t="s">
        <v>5</v>
      </c>
      <c r="G5" s="419" t="s">
        <v>55</v>
      </c>
      <c r="H5" s="459" t="s">
        <v>6</v>
      </c>
      <c r="I5" s="427" t="s">
        <v>77</v>
      </c>
      <c r="J5" s="408"/>
      <c r="K5" s="408"/>
      <c r="L5" s="409"/>
      <c r="M5" s="407" t="s">
        <v>57</v>
      </c>
      <c r="N5" s="408"/>
      <c r="O5" s="408"/>
      <c r="P5" s="409"/>
      <c r="Q5" s="407" t="s">
        <v>65</v>
      </c>
      <c r="R5" s="408"/>
      <c r="S5" s="408"/>
      <c r="T5" s="409"/>
      <c r="U5" s="407" t="s">
        <v>78</v>
      </c>
      <c r="V5" s="408"/>
      <c r="W5" s="408"/>
      <c r="X5" s="409"/>
      <c r="Y5" s="452" t="s">
        <v>59</v>
      </c>
      <c r="Z5" s="452"/>
      <c r="AA5" s="452"/>
      <c r="AB5" s="453"/>
    </row>
    <row r="6" spans="1:34" ht="24.75" customHeight="1" x14ac:dyDescent="0.2">
      <c r="A6" s="414"/>
      <c r="B6" s="425"/>
      <c r="C6" s="425"/>
      <c r="D6" s="402"/>
      <c r="E6" s="405"/>
      <c r="F6" s="417"/>
      <c r="G6" s="420"/>
      <c r="H6" s="460"/>
      <c r="I6" s="422" t="s">
        <v>7</v>
      </c>
      <c r="J6" s="410" t="s">
        <v>8</v>
      </c>
      <c r="K6" s="428"/>
      <c r="L6" s="429" t="s">
        <v>22</v>
      </c>
      <c r="M6" s="431" t="s">
        <v>7</v>
      </c>
      <c r="N6" s="410" t="s">
        <v>8</v>
      </c>
      <c r="O6" s="428"/>
      <c r="P6" s="429" t="s">
        <v>22</v>
      </c>
      <c r="Q6" s="431" t="s">
        <v>7</v>
      </c>
      <c r="R6" s="410" t="s">
        <v>8</v>
      </c>
      <c r="S6" s="428"/>
      <c r="T6" s="429" t="s">
        <v>22</v>
      </c>
      <c r="U6" s="431" t="s">
        <v>7</v>
      </c>
      <c r="V6" s="410" t="s">
        <v>8</v>
      </c>
      <c r="W6" s="428"/>
      <c r="X6" s="429" t="s">
        <v>22</v>
      </c>
      <c r="Y6" s="454" t="s">
        <v>10</v>
      </c>
      <c r="Z6" s="410" t="s">
        <v>44</v>
      </c>
      <c r="AA6" s="411"/>
      <c r="AB6" s="412"/>
    </row>
    <row r="7" spans="1:34" ht="141" customHeight="1" thickBot="1" x14ac:dyDescent="0.25">
      <c r="A7" s="415"/>
      <c r="B7" s="426"/>
      <c r="C7" s="426"/>
      <c r="D7" s="403"/>
      <c r="E7" s="406"/>
      <c r="F7" s="418"/>
      <c r="G7" s="421"/>
      <c r="H7" s="461"/>
      <c r="I7" s="423"/>
      <c r="J7" s="7" t="s">
        <v>7</v>
      </c>
      <c r="K7" s="8" t="s">
        <v>11</v>
      </c>
      <c r="L7" s="430"/>
      <c r="M7" s="432"/>
      <c r="N7" s="9" t="s">
        <v>7</v>
      </c>
      <c r="O7" s="8" t="s">
        <v>11</v>
      </c>
      <c r="P7" s="430"/>
      <c r="Q7" s="432"/>
      <c r="R7" s="7" t="s">
        <v>7</v>
      </c>
      <c r="S7" s="8" t="s">
        <v>11</v>
      </c>
      <c r="T7" s="430"/>
      <c r="U7" s="432"/>
      <c r="V7" s="7" t="s">
        <v>7</v>
      </c>
      <c r="W7" s="8" t="s">
        <v>11</v>
      </c>
      <c r="X7" s="430"/>
      <c r="Y7" s="455"/>
      <c r="Z7" s="133" t="s">
        <v>58</v>
      </c>
      <c r="AA7" s="133" t="s">
        <v>80</v>
      </c>
      <c r="AB7" s="154" t="s">
        <v>81</v>
      </c>
    </row>
    <row r="8" spans="1:34" ht="19.5" customHeight="1" thickTop="1" thickBot="1" x14ac:dyDescent="0.25">
      <c r="A8" s="441" t="s">
        <v>28</v>
      </c>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3"/>
    </row>
    <row r="9" spans="1:34" ht="16.5" customHeight="1" thickBot="1" x14ac:dyDescent="0.25">
      <c r="A9" s="155" t="s">
        <v>16</v>
      </c>
      <c r="B9" s="439" t="s">
        <v>17</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40"/>
    </row>
    <row r="10" spans="1:34" ht="19.5" customHeight="1" thickBot="1" x14ac:dyDescent="0.25">
      <c r="A10" s="157" t="s">
        <v>16</v>
      </c>
      <c r="B10" s="10" t="s">
        <v>16</v>
      </c>
      <c r="C10" s="436" t="s">
        <v>21</v>
      </c>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8"/>
    </row>
    <row r="11" spans="1:34" ht="19.5" thickBot="1" x14ac:dyDescent="0.25">
      <c r="A11" s="157" t="s">
        <v>16</v>
      </c>
      <c r="B11" s="10" t="s">
        <v>16</v>
      </c>
      <c r="C11" s="11" t="s">
        <v>16</v>
      </c>
      <c r="D11" s="456" t="s">
        <v>40</v>
      </c>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8"/>
    </row>
    <row r="12" spans="1:34" ht="18" customHeight="1" x14ac:dyDescent="0.2">
      <c r="A12" s="337"/>
      <c r="B12" s="340"/>
      <c r="C12" s="433"/>
      <c r="D12" s="137" t="s">
        <v>30</v>
      </c>
      <c r="E12" s="393">
        <v>288712070</v>
      </c>
      <c r="F12" s="393">
        <v>288712070</v>
      </c>
      <c r="G12" s="376" t="s">
        <v>87</v>
      </c>
      <c r="H12" s="176" t="s">
        <v>13</v>
      </c>
      <c r="I12" s="189">
        <v>0.3</v>
      </c>
      <c r="J12" s="190">
        <v>0.3</v>
      </c>
      <c r="K12" s="191"/>
      <c r="L12" s="192"/>
      <c r="M12" s="193">
        <v>0.3</v>
      </c>
      <c r="N12" s="194">
        <v>0.3</v>
      </c>
      <c r="O12" s="194"/>
      <c r="P12" s="195"/>
      <c r="Q12" s="189">
        <v>0.3</v>
      </c>
      <c r="R12" s="191">
        <v>0.3</v>
      </c>
      <c r="S12" s="191"/>
      <c r="T12" s="192"/>
      <c r="U12" s="196">
        <v>0.3</v>
      </c>
      <c r="V12" s="191">
        <v>0.3</v>
      </c>
      <c r="W12" s="191"/>
      <c r="X12" s="192"/>
      <c r="Y12" s="355" t="s">
        <v>84</v>
      </c>
      <c r="Z12" s="13">
        <v>1</v>
      </c>
      <c r="AA12" s="146">
        <v>1</v>
      </c>
      <c r="AB12" s="158">
        <v>1</v>
      </c>
    </row>
    <row r="13" spans="1:34" ht="18" customHeight="1" x14ac:dyDescent="0.2">
      <c r="A13" s="337"/>
      <c r="B13" s="340"/>
      <c r="C13" s="433"/>
      <c r="D13" s="138" t="s">
        <v>31</v>
      </c>
      <c r="E13" s="394"/>
      <c r="F13" s="394"/>
      <c r="G13" s="377"/>
      <c r="H13" s="177" t="s">
        <v>13</v>
      </c>
      <c r="I13" s="197">
        <v>0.2</v>
      </c>
      <c r="J13" s="198">
        <v>0.2</v>
      </c>
      <c r="K13" s="199"/>
      <c r="L13" s="200"/>
      <c r="M13" s="201">
        <v>0.2</v>
      </c>
      <c r="N13" s="202">
        <v>0.2</v>
      </c>
      <c r="O13" s="203"/>
      <c r="P13" s="204"/>
      <c r="Q13" s="197">
        <v>0.2</v>
      </c>
      <c r="R13" s="198">
        <v>0.2</v>
      </c>
      <c r="S13" s="199"/>
      <c r="T13" s="200"/>
      <c r="U13" s="205">
        <v>0.2</v>
      </c>
      <c r="V13" s="206">
        <v>0.2</v>
      </c>
      <c r="W13" s="199"/>
      <c r="X13" s="200"/>
      <c r="Y13" s="366"/>
      <c r="Z13" s="17">
        <v>1</v>
      </c>
      <c r="AA13" s="18">
        <v>1</v>
      </c>
      <c r="AB13" s="159">
        <v>1</v>
      </c>
    </row>
    <row r="14" spans="1:34" ht="17.25" customHeight="1" x14ac:dyDescent="0.2">
      <c r="A14" s="337"/>
      <c r="B14" s="340"/>
      <c r="C14" s="433"/>
      <c r="D14" s="138" t="s">
        <v>32</v>
      </c>
      <c r="E14" s="394"/>
      <c r="F14" s="394"/>
      <c r="G14" s="377"/>
      <c r="H14" s="177" t="s">
        <v>13</v>
      </c>
      <c r="I14" s="197">
        <v>0.2</v>
      </c>
      <c r="J14" s="198">
        <v>0.2</v>
      </c>
      <c r="K14" s="199"/>
      <c r="L14" s="200"/>
      <c r="M14" s="201">
        <v>0.2</v>
      </c>
      <c r="N14" s="202">
        <v>0.2</v>
      </c>
      <c r="O14" s="203"/>
      <c r="P14" s="204"/>
      <c r="Q14" s="197">
        <v>0.2</v>
      </c>
      <c r="R14" s="198">
        <v>0.2</v>
      </c>
      <c r="S14" s="199"/>
      <c r="T14" s="200"/>
      <c r="U14" s="205">
        <v>0.2</v>
      </c>
      <c r="V14" s="206">
        <v>0.2</v>
      </c>
      <c r="W14" s="199"/>
      <c r="X14" s="200"/>
      <c r="Y14" s="366"/>
      <c r="Z14" s="17">
        <v>1</v>
      </c>
      <c r="AA14" s="18">
        <v>1</v>
      </c>
      <c r="AB14" s="159">
        <v>1</v>
      </c>
    </row>
    <row r="15" spans="1:34" ht="17.25" customHeight="1" x14ac:dyDescent="0.2">
      <c r="A15" s="337"/>
      <c r="B15" s="340"/>
      <c r="C15" s="433"/>
      <c r="D15" s="138" t="s">
        <v>33</v>
      </c>
      <c r="E15" s="394"/>
      <c r="F15" s="394"/>
      <c r="G15" s="377"/>
      <c r="H15" s="177" t="s">
        <v>13</v>
      </c>
      <c r="I15" s="197">
        <v>0.2</v>
      </c>
      <c r="J15" s="198">
        <v>0.2</v>
      </c>
      <c r="K15" s="199"/>
      <c r="L15" s="200"/>
      <c r="M15" s="201">
        <v>0.2</v>
      </c>
      <c r="N15" s="202">
        <v>0.2</v>
      </c>
      <c r="O15" s="203"/>
      <c r="P15" s="204"/>
      <c r="Q15" s="197">
        <v>0.2</v>
      </c>
      <c r="R15" s="198">
        <v>0.2</v>
      </c>
      <c r="S15" s="199"/>
      <c r="T15" s="200"/>
      <c r="U15" s="205">
        <v>0.2</v>
      </c>
      <c r="V15" s="206">
        <v>0.2</v>
      </c>
      <c r="W15" s="199"/>
      <c r="X15" s="200"/>
      <c r="Y15" s="366"/>
      <c r="Z15" s="17">
        <v>1</v>
      </c>
      <c r="AA15" s="18">
        <v>1</v>
      </c>
      <c r="AB15" s="159">
        <v>1</v>
      </c>
    </row>
    <row r="16" spans="1:34" ht="19.5" customHeight="1" x14ac:dyDescent="0.2">
      <c r="A16" s="337"/>
      <c r="B16" s="340"/>
      <c r="C16" s="433"/>
      <c r="D16" s="138" t="s">
        <v>34</v>
      </c>
      <c r="E16" s="394"/>
      <c r="F16" s="394"/>
      <c r="G16" s="377"/>
      <c r="H16" s="177" t="s">
        <v>13</v>
      </c>
      <c r="I16" s="197">
        <v>0.2</v>
      </c>
      <c r="J16" s="198">
        <v>0.2</v>
      </c>
      <c r="K16" s="199"/>
      <c r="L16" s="200"/>
      <c r="M16" s="201">
        <v>0.2</v>
      </c>
      <c r="N16" s="202">
        <v>0.2</v>
      </c>
      <c r="O16" s="203"/>
      <c r="P16" s="204"/>
      <c r="Q16" s="197">
        <v>0.2</v>
      </c>
      <c r="R16" s="198">
        <v>0.2</v>
      </c>
      <c r="S16" s="199"/>
      <c r="T16" s="200"/>
      <c r="U16" s="205">
        <v>0.2</v>
      </c>
      <c r="V16" s="206">
        <v>0.2</v>
      </c>
      <c r="W16" s="199"/>
      <c r="X16" s="200"/>
      <c r="Y16" s="366"/>
      <c r="Z16" s="17">
        <v>1</v>
      </c>
      <c r="AA16" s="18">
        <v>1</v>
      </c>
      <c r="AB16" s="159">
        <v>1</v>
      </c>
      <c r="AE16" s="4"/>
      <c r="AF16" s="4"/>
      <c r="AG16" s="4"/>
      <c r="AH16" s="4"/>
    </row>
    <row r="17" spans="1:34" ht="19.5" customHeight="1" x14ac:dyDescent="0.2">
      <c r="A17" s="337"/>
      <c r="B17" s="340"/>
      <c r="C17" s="433"/>
      <c r="D17" s="138" t="s">
        <v>35</v>
      </c>
      <c r="E17" s="394"/>
      <c r="F17" s="394"/>
      <c r="G17" s="377"/>
      <c r="H17" s="177" t="s">
        <v>13</v>
      </c>
      <c r="I17" s="197">
        <v>0.2</v>
      </c>
      <c r="J17" s="198">
        <v>0.2</v>
      </c>
      <c r="K17" s="199"/>
      <c r="L17" s="200"/>
      <c r="M17" s="201">
        <v>0.2</v>
      </c>
      <c r="N17" s="202">
        <v>0.2</v>
      </c>
      <c r="O17" s="203"/>
      <c r="P17" s="204"/>
      <c r="Q17" s="197">
        <v>0.2</v>
      </c>
      <c r="R17" s="198">
        <v>0.2</v>
      </c>
      <c r="S17" s="199"/>
      <c r="T17" s="200"/>
      <c r="U17" s="205">
        <v>0.2</v>
      </c>
      <c r="V17" s="206">
        <v>0.2</v>
      </c>
      <c r="W17" s="199"/>
      <c r="X17" s="200"/>
      <c r="Y17" s="366"/>
      <c r="Z17" s="17">
        <v>1</v>
      </c>
      <c r="AA17" s="18">
        <v>1</v>
      </c>
      <c r="AB17" s="159">
        <v>1</v>
      </c>
      <c r="AE17" s="4"/>
      <c r="AF17" s="4"/>
      <c r="AG17" s="4"/>
      <c r="AH17" s="4"/>
    </row>
    <row r="18" spans="1:34" ht="18" customHeight="1" x14ac:dyDescent="0.2">
      <c r="A18" s="337"/>
      <c r="B18" s="340"/>
      <c r="C18" s="433"/>
      <c r="D18" s="138" t="s">
        <v>36</v>
      </c>
      <c r="E18" s="394"/>
      <c r="F18" s="394"/>
      <c r="G18" s="377"/>
      <c r="H18" s="177" t="s">
        <v>13</v>
      </c>
      <c r="I18" s="197">
        <v>0.2</v>
      </c>
      <c r="J18" s="198">
        <v>0.2</v>
      </c>
      <c r="K18" s="199"/>
      <c r="L18" s="200"/>
      <c r="M18" s="201">
        <v>0.2</v>
      </c>
      <c r="N18" s="202">
        <v>0.2</v>
      </c>
      <c r="O18" s="203"/>
      <c r="P18" s="204"/>
      <c r="Q18" s="197">
        <v>0.2</v>
      </c>
      <c r="R18" s="198">
        <v>0.2</v>
      </c>
      <c r="S18" s="199"/>
      <c r="T18" s="200"/>
      <c r="U18" s="205">
        <v>0.2</v>
      </c>
      <c r="V18" s="206">
        <v>0.2</v>
      </c>
      <c r="W18" s="199"/>
      <c r="X18" s="200"/>
      <c r="Y18" s="366"/>
      <c r="Z18" s="17">
        <v>1</v>
      </c>
      <c r="AA18" s="18">
        <v>1</v>
      </c>
      <c r="AB18" s="159">
        <v>1</v>
      </c>
      <c r="AE18" s="4"/>
      <c r="AF18" s="4"/>
      <c r="AG18" s="4"/>
      <c r="AH18" s="4"/>
    </row>
    <row r="19" spans="1:34" ht="20.25" customHeight="1" x14ac:dyDescent="0.2">
      <c r="A19" s="337"/>
      <c r="B19" s="340"/>
      <c r="C19" s="433"/>
      <c r="D19" s="138" t="s">
        <v>37</v>
      </c>
      <c r="E19" s="394"/>
      <c r="F19" s="394"/>
      <c r="G19" s="377"/>
      <c r="H19" s="177" t="s">
        <v>13</v>
      </c>
      <c r="I19" s="197">
        <v>0.2</v>
      </c>
      <c r="J19" s="198">
        <v>0.2</v>
      </c>
      <c r="K19" s="199"/>
      <c r="L19" s="200"/>
      <c r="M19" s="201">
        <v>0.2</v>
      </c>
      <c r="N19" s="202">
        <v>0.2</v>
      </c>
      <c r="O19" s="203"/>
      <c r="P19" s="204"/>
      <c r="Q19" s="197">
        <v>0.2</v>
      </c>
      <c r="R19" s="198">
        <v>0.2</v>
      </c>
      <c r="S19" s="199"/>
      <c r="T19" s="200"/>
      <c r="U19" s="205">
        <v>0.2</v>
      </c>
      <c r="V19" s="206">
        <v>0.2</v>
      </c>
      <c r="W19" s="199"/>
      <c r="X19" s="200"/>
      <c r="Y19" s="366"/>
      <c r="Z19" s="17">
        <v>1</v>
      </c>
      <c r="AA19" s="18">
        <v>1</v>
      </c>
      <c r="AB19" s="159">
        <v>1</v>
      </c>
    </row>
    <row r="20" spans="1:34" ht="18" customHeight="1" x14ac:dyDescent="0.2">
      <c r="A20" s="338"/>
      <c r="B20" s="341"/>
      <c r="C20" s="434"/>
      <c r="D20" s="138" t="s">
        <v>38</v>
      </c>
      <c r="E20" s="394"/>
      <c r="F20" s="394"/>
      <c r="G20" s="377"/>
      <c r="H20" s="178" t="s">
        <v>13</v>
      </c>
      <c r="I20" s="197">
        <v>0.2</v>
      </c>
      <c r="J20" s="198">
        <v>0.2</v>
      </c>
      <c r="K20" s="207"/>
      <c r="L20" s="208"/>
      <c r="M20" s="201">
        <v>0.2</v>
      </c>
      <c r="N20" s="202">
        <v>0.2</v>
      </c>
      <c r="O20" s="209"/>
      <c r="P20" s="210"/>
      <c r="Q20" s="197">
        <v>0.2</v>
      </c>
      <c r="R20" s="198">
        <v>0.2</v>
      </c>
      <c r="S20" s="207"/>
      <c r="T20" s="208"/>
      <c r="U20" s="205">
        <v>0.2</v>
      </c>
      <c r="V20" s="206">
        <v>0.2</v>
      </c>
      <c r="W20" s="207"/>
      <c r="X20" s="208"/>
      <c r="Y20" s="366"/>
      <c r="Z20" s="17">
        <v>1</v>
      </c>
      <c r="AA20" s="18">
        <v>1</v>
      </c>
      <c r="AB20" s="159">
        <v>1</v>
      </c>
      <c r="AD20" s="19"/>
    </row>
    <row r="21" spans="1:34" ht="18" customHeight="1" thickBot="1" x14ac:dyDescent="0.25">
      <c r="A21" s="338"/>
      <c r="B21" s="341"/>
      <c r="C21" s="434"/>
      <c r="D21" s="139" t="s">
        <v>39</v>
      </c>
      <c r="E21" s="394"/>
      <c r="F21" s="394"/>
      <c r="G21" s="377"/>
      <c r="H21" s="177" t="s">
        <v>13</v>
      </c>
      <c r="I21" s="211">
        <v>0.3</v>
      </c>
      <c r="J21" s="212">
        <v>0.3</v>
      </c>
      <c r="K21" s="213"/>
      <c r="L21" s="214"/>
      <c r="M21" s="215">
        <v>0.3</v>
      </c>
      <c r="N21" s="203">
        <v>0.3</v>
      </c>
      <c r="O21" s="203"/>
      <c r="P21" s="204"/>
      <c r="Q21" s="211">
        <v>0.3</v>
      </c>
      <c r="R21" s="199">
        <v>0.3</v>
      </c>
      <c r="S21" s="199"/>
      <c r="T21" s="216"/>
      <c r="U21" s="217">
        <v>0.3</v>
      </c>
      <c r="V21" s="199">
        <v>0.3</v>
      </c>
      <c r="W21" s="199"/>
      <c r="X21" s="200"/>
      <c r="Y21" s="366"/>
      <c r="Z21" s="22">
        <v>1</v>
      </c>
      <c r="AA21" s="145">
        <v>1</v>
      </c>
      <c r="AB21" s="160">
        <v>1</v>
      </c>
      <c r="AD21" s="19"/>
    </row>
    <row r="22" spans="1:34" ht="19.5" customHeight="1" thickBot="1" x14ac:dyDescent="0.25">
      <c r="A22" s="339"/>
      <c r="B22" s="342"/>
      <c r="C22" s="435"/>
      <c r="D22" s="23"/>
      <c r="E22" s="395"/>
      <c r="F22" s="395"/>
      <c r="G22" s="378"/>
      <c r="H22" s="179" t="s">
        <v>7</v>
      </c>
      <c r="I22" s="218">
        <f>SUM(I12:I21)</f>
        <v>2.1999999999999997</v>
      </c>
      <c r="J22" s="219">
        <f>SUM(J12:J21)</f>
        <v>2.1999999999999997</v>
      </c>
      <c r="K22" s="219"/>
      <c r="L22" s="220"/>
      <c r="M22" s="221">
        <f>SUM(M12:M21)</f>
        <v>2.1999999999999997</v>
      </c>
      <c r="N22" s="87">
        <f>SUM(N12:N21)</f>
        <v>2.1999999999999997</v>
      </c>
      <c r="O22" s="219"/>
      <c r="P22" s="220"/>
      <c r="Q22" s="221">
        <f>SUM(Q12:Q21)</f>
        <v>2.1999999999999997</v>
      </c>
      <c r="R22" s="87">
        <f>SUM(R12:R21)</f>
        <v>2.1999999999999997</v>
      </c>
      <c r="S22" s="219"/>
      <c r="T22" s="220"/>
      <c r="U22" s="221">
        <f>SUM(U12:U21)</f>
        <v>2.1999999999999997</v>
      </c>
      <c r="V22" s="87">
        <f>SUM(V12:V21)</f>
        <v>2.1999999999999997</v>
      </c>
      <c r="W22" s="219"/>
      <c r="X22" s="220"/>
      <c r="Y22" s="367"/>
      <c r="Z22" s="444"/>
      <c r="AA22" s="445"/>
      <c r="AB22" s="446"/>
      <c r="AC22" s="25"/>
      <c r="AD22" s="19"/>
    </row>
    <row r="23" spans="1:34" ht="19.5" thickBot="1" x14ac:dyDescent="0.25">
      <c r="A23" s="157" t="s">
        <v>16</v>
      </c>
      <c r="B23" s="10" t="s">
        <v>16</v>
      </c>
      <c r="C23" s="26" t="s">
        <v>26</v>
      </c>
      <c r="D23" s="450" t="s">
        <v>14</v>
      </c>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451"/>
    </row>
    <row r="24" spans="1:34" ht="18" customHeight="1" x14ac:dyDescent="0.2">
      <c r="A24" s="337"/>
      <c r="B24" s="340"/>
      <c r="C24" s="343"/>
      <c r="D24" s="135" t="s">
        <v>30</v>
      </c>
      <c r="E24" s="393">
        <v>288712070</v>
      </c>
      <c r="F24" s="393">
        <v>288712070</v>
      </c>
      <c r="G24" s="376" t="s">
        <v>88</v>
      </c>
      <c r="H24" s="176" t="s">
        <v>13</v>
      </c>
      <c r="I24" s="222">
        <v>131.69999999999999</v>
      </c>
      <c r="J24" s="223">
        <v>131.69999999999999</v>
      </c>
      <c r="K24" s="223">
        <v>95.1</v>
      </c>
      <c r="L24" s="224"/>
      <c r="M24" s="225">
        <v>140.30000000000001</v>
      </c>
      <c r="N24" s="226">
        <v>140.30000000000001</v>
      </c>
      <c r="O24" s="226">
        <v>102.4</v>
      </c>
      <c r="P24" s="261"/>
      <c r="Q24" s="227">
        <v>150.69999999999999</v>
      </c>
      <c r="R24" s="223">
        <v>150.69999999999999</v>
      </c>
      <c r="S24" s="223">
        <v>142</v>
      </c>
      <c r="T24" s="192"/>
      <c r="U24" s="227">
        <v>150.69999999999999</v>
      </c>
      <c r="V24" s="223">
        <v>150.69999999999999</v>
      </c>
      <c r="W24" s="223">
        <v>142</v>
      </c>
      <c r="X24" s="192"/>
      <c r="Y24" s="355" t="s">
        <v>94</v>
      </c>
      <c r="Z24" s="37">
        <v>10992</v>
      </c>
      <c r="AA24" s="28">
        <v>10992</v>
      </c>
      <c r="AB24" s="161">
        <v>10992</v>
      </c>
      <c r="AD24" s="29"/>
      <c r="AE24" s="30"/>
      <c r="AH24" s="5"/>
    </row>
    <row r="25" spans="1:34" ht="18" customHeight="1" x14ac:dyDescent="0.2">
      <c r="A25" s="337"/>
      <c r="B25" s="340"/>
      <c r="C25" s="343"/>
      <c r="D25" s="319" t="s">
        <v>31</v>
      </c>
      <c r="E25" s="394"/>
      <c r="F25" s="394"/>
      <c r="G25" s="377"/>
      <c r="H25" s="177" t="s">
        <v>13</v>
      </c>
      <c r="I25" s="228">
        <v>52.1</v>
      </c>
      <c r="J25" s="229">
        <v>52.1</v>
      </c>
      <c r="K25" s="229">
        <v>35.299999999999997</v>
      </c>
      <c r="L25" s="230"/>
      <c r="M25" s="231">
        <v>58</v>
      </c>
      <c r="N25" s="232">
        <v>58</v>
      </c>
      <c r="O25" s="232">
        <v>40</v>
      </c>
      <c r="P25" s="269"/>
      <c r="Q25" s="233">
        <v>63.4</v>
      </c>
      <c r="R25" s="229">
        <v>63.4</v>
      </c>
      <c r="S25" s="229">
        <v>55.5</v>
      </c>
      <c r="T25" s="200"/>
      <c r="U25" s="233">
        <v>63.4</v>
      </c>
      <c r="V25" s="229">
        <v>63.4</v>
      </c>
      <c r="W25" s="229">
        <v>55.4</v>
      </c>
      <c r="X25" s="200"/>
      <c r="Y25" s="366"/>
      <c r="Z25" s="89">
        <v>1441</v>
      </c>
      <c r="AA25" s="32">
        <v>1441</v>
      </c>
      <c r="AB25" s="159">
        <v>1441</v>
      </c>
      <c r="AC25" s="318"/>
      <c r="AD25" s="29"/>
      <c r="AE25" s="30"/>
      <c r="AH25" s="5"/>
    </row>
    <row r="26" spans="1:34" ht="17.25" customHeight="1" x14ac:dyDescent="0.2">
      <c r="A26" s="337"/>
      <c r="B26" s="340"/>
      <c r="C26" s="343"/>
      <c r="D26" s="319" t="s">
        <v>32</v>
      </c>
      <c r="E26" s="394"/>
      <c r="F26" s="394"/>
      <c r="G26" s="377"/>
      <c r="H26" s="177" t="s">
        <v>13</v>
      </c>
      <c r="I26" s="228">
        <v>50.6</v>
      </c>
      <c r="J26" s="229">
        <v>50.6</v>
      </c>
      <c r="K26" s="229">
        <v>35.5</v>
      </c>
      <c r="L26" s="230"/>
      <c r="M26" s="231">
        <v>53.2</v>
      </c>
      <c r="N26" s="232">
        <v>53.2</v>
      </c>
      <c r="O26" s="232">
        <v>37.299999999999997</v>
      </c>
      <c r="P26" s="269"/>
      <c r="Q26" s="233">
        <v>57.2</v>
      </c>
      <c r="R26" s="229">
        <v>57.2</v>
      </c>
      <c r="S26" s="229">
        <v>51.8</v>
      </c>
      <c r="T26" s="200"/>
      <c r="U26" s="233">
        <v>57.2</v>
      </c>
      <c r="V26" s="229">
        <v>57.2</v>
      </c>
      <c r="W26" s="229">
        <v>51.8</v>
      </c>
      <c r="X26" s="200"/>
      <c r="Y26" s="366"/>
      <c r="Z26" s="89">
        <v>427</v>
      </c>
      <c r="AA26" s="32">
        <v>427</v>
      </c>
      <c r="AB26" s="159">
        <v>427</v>
      </c>
      <c r="AD26" s="29"/>
      <c r="AE26" s="30"/>
      <c r="AH26" s="5"/>
    </row>
    <row r="27" spans="1:34" ht="17.25" customHeight="1" x14ac:dyDescent="0.2">
      <c r="A27" s="337"/>
      <c r="B27" s="340"/>
      <c r="C27" s="343"/>
      <c r="D27" s="319" t="s">
        <v>33</v>
      </c>
      <c r="E27" s="394"/>
      <c r="F27" s="394"/>
      <c r="G27" s="377"/>
      <c r="H27" s="177" t="s">
        <v>13</v>
      </c>
      <c r="I27" s="228">
        <v>59.7</v>
      </c>
      <c r="J27" s="229">
        <v>59.7</v>
      </c>
      <c r="K27" s="229">
        <v>40.1</v>
      </c>
      <c r="L27" s="230"/>
      <c r="M27" s="231">
        <v>61.6</v>
      </c>
      <c r="N27" s="232">
        <v>61.6</v>
      </c>
      <c r="O27" s="232">
        <v>42.9</v>
      </c>
      <c r="P27" s="269"/>
      <c r="Q27" s="233">
        <v>67.7</v>
      </c>
      <c r="R27" s="229">
        <v>67.7</v>
      </c>
      <c r="S27" s="229">
        <v>59.5</v>
      </c>
      <c r="T27" s="200"/>
      <c r="U27" s="233">
        <v>67.7</v>
      </c>
      <c r="V27" s="229">
        <v>67.7</v>
      </c>
      <c r="W27" s="229">
        <v>59.5</v>
      </c>
      <c r="X27" s="200"/>
      <c r="Y27" s="366"/>
      <c r="Z27" s="89">
        <v>1626</v>
      </c>
      <c r="AA27" s="32">
        <v>1626</v>
      </c>
      <c r="AB27" s="159">
        <v>1626</v>
      </c>
      <c r="AD27" s="29"/>
      <c r="AE27" s="30"/>
      <c r="AH27" s="5"/>
    </row>
    <row r="28" spans="1:34" ht="19.5" customHeight="1" x14ac:dyDescent="0.2">
      <c r="A28" s="337"/>
      <c r="B28" s="340"/>
      <c r="C28" s="343"/>
      <c r="D28" s="319" t="s">
        <v>34</v>
      </c>
      <c r="E28" s="394"/>
      <c r="F28" s="394"/>
      <c r="G28" s="377"/>
      <c r="H28" s="177" t="s">
        <v>13</v>
      </c>
      <c r="I28" s="228">
        <v>63.4</v>
      </c>
      <c r="J28" s="229">
        <v>63.4</v>
      </c>
      <c r="K28" s="229">
        <v>42.2</v>
      </c>
      <c r="L28" s="230"/>
      <c r="M28" s="231">
        <v>99.4</v>
      </c>
      <c r="N28" s="232">
        <v>67.400000000000006</v>
      </c>
      <c r="O28" s="232">
        <v>45.3</v>
      </c>
      <c r="P28" s="330">
        <v>32</v>
      </c>
      <c r="Q28" s="233">
        <v>106.2</v>
      </c>
      <c r="R28" s="229">
        <v>106.2</v>
      </c>
      <c r="S28" s="229">
        <v>62.9</v>
      </c>
      <c r="T28" s="200"/>
      <c r="U28" s="233">
        <v>106.2</v>
      </c>
      <c r="V28" s="229">
        <v>106.2</v>
      </c>
      <c r="W28" s="229">
        <v>62.9</v>
      </c>
      <c r="X28" s="200"/>
      <c r="Y28" s="366"/>
      <c r="Z28" s="89">
        <v>1313</v>
      </c>
      <c r="AA28" s="32">
        <v>1313</v>
      </c>
      <c r="AB28" s="159">
        <v>1313</v>
      </c>
      <c r="AD28" s="29"/>
      <c r="AE28" s="30"/>
      <c r="AH28" s="5"/>
    </row>
    <row r="29" spans="1:34" ht="19.5" customHeight="1" x14ac:dyDescent="0.2">
      <c r="A29" s="337"/>
      <c r="B29" s="340"/>
      <c r="C29" s="343"/>
      <c r="D29" s="319" t="s">
        <v>35</v>
      </c>
      <c r="E29" s="394"/>
      <c r="F29" s="394"/>
      <c r="G29" s="377"/>
      <c r="H29" s="177" t="s">
        <v>13</v>
      </c>
      <c r="I29" s="228">
        <v>49.2</v>
      </c>
      <c r="J29" s="229">
        <v>49.2</v>
      </c>
      <c r="K29" s="229">
        <v>34.700000000000003</v>
      </c>
      <c r="L29" s="230"/>
      <c r="M29" s="231">
        <v>51.8</v>
      </c>
      <c r="N29" s="232">
        <v>51.8</v>
      </c>
      <c r="O29" s="232">
        <v>36.5</v>
      </c>
      <c r="P29" s="269"/>
      <c r="Q29" s="233">
        <v>55.7</v>
      </c>
      <c r="R29" s="229">
        <v>55.7</v>
      </c>
      <c r="S29" s="229">
        <v>50.6</v>
      </c>
      <c r="T29" s="200"/>
      <c r="U29" s="233">
        <v>55.7</v>
      </c>
      <c r="V29" s="229">
        <v>55.7</v>
      </c>
      <c r="W29" s="229">
        <v>50.6</v>
      </c>
      <c r="X29" s="200"/>
      <c r="Y29" s="366"/>
      <c r="Z29" s="89">
        <v>722</v>
      </c>
      <c r="AA29" s="32">
        <v>722</v>
      </c>
      <c r="AB29" s="159">
        <v>722</v>
      </c>
      <c r="AD29" s="29"/>
      <c r="AE29" s="30"/>
      <c r="AH29" s="5"/>
    </row>
    <row r="30" spans="1:34" ht="18" customHeight="1" x14ac:dyDescent="0.2">
      <c r="A30" s="337"/>
      <c r="B30" s="340"/>
      <c r="C30" s="343"/>
      <c r="D30" s="319" t="s">
        <v>36</v>
      </c>
      <c r="E30" s="394"/>
      <c r="F30" s="394"/>
      <c r="G30" s="377"/>
      <c r="H30" s="177" t="s">
        <v>13</v>
      </c>
      <c r="I30" s="228">
        <v>50.9</v>
      </c>
      <c r="J30" s="229">
        <v>50.9</v>
      </c>
      <c r="K30" s="229">
        <v>34.200000000000003</v>
      </c>
      <c r="L30" s="230"/>
      <c r="M30" s="231">
        <v>46.8</v>
      </c>
      <c r="N30" s="232">
        <v>46.8</v>
      </c>
      <c r="O30" s="232">
        <v>31.7</v>
      </c>
      <c r="P30" s="269"/>
      <c r="Q30" s="233">
        <v>51.2</v>
      </c>
      <c r="R30" s="229">
        <v>51.2</v>
      </c>
      <c r="S30" s="229">
        <v>44</v>
      </c>
      <c r="T30" s="200"/>
      <c r="U30" s="233">
        <v>51.2</v>
      </c>
      <c r="V30" s="229">
        <v>51.2</v>
      </c>
      <c r="W30" s="229">
        <v>50.2</v>
      </c>
      <c r="X30" s="200"/>
      <c r="Y30" s="366"/>
      <c r="Z30" s="89">
        <v>1238</v>
      </c>
      <c r="AA30" s="32">
        <v>1238</v>
      </c>
      <c r="AB30" s="159">
        <v>1238</v>
      </c>
      <c r="AD30" s="29"/>
      <c r="AE30" s="30"/>
      <c r="AH30" s="5"/>
    </row>
    <row r="31" spans="1:34" ht="20.25" customHeight="1" x14ac:dyDescent="0.2">
      <c r="A31" s="337"/>
      <c r="B31" s="340"/>
      <c r="C31" s="343"/>
      <c r="D31" s="136" t="s">
        <v>37</v>
      </c>
      <c r="E31" s="394"/>
      <c r="F31" s="394"/>
      <c r="G31" s="377"/>
      <c r="H31" s="177" t="s">
        <v>13</v>
      </c>
      <c r="I31" s="228">
        <v>57.4</v>
      </c>
      <c r="J31" s="229">
        <v>57.4</v>
      </c>
      <c r="K31" s="229">
        <v>39.700000000000003</v>
      </c>
      <c r="L31" s="230"/>
      <c r="M31" s="231">
        <v>63</v>
      </c>
      <c r="N31" s="232">
        <v>63</v>
      </c>
      <c r="O31" s="232">
        <v>44.2</v>
      </c>
      <c r="P31" s="269"/>
      <c r="Q31" s="233">
        <v>67.7</v>
      </c>
      <c r="R31" s="229">
        <v>67.7</v>
      </c>
      <c r="S31" s="229">
        <v>61.3</v>
      </c>
      <c r="T31" s="200"/>
      <c r="U31" s="233">
        <v>67.7</v>
      </c>
      <c r="V31" s="229">
        <v>67.7</v>
      </c>
      <c r="W31" s="229">
        <v>61.3</v>
      </c>
      <c r="X31" s="200"/>
      <c r="Y31" s="366"/>
      <c r="Z31" s="89">
        <v>1283</v>
      </c>
      <c r="AA31" s="32">
        <v>1283</v>
      </c>
      <c r="AB31" s="159">
        <v>1283</v>
      </c>
      <c r="AD31" s="29"/>
      <c r="AE31" s="30"/>
      <c r="AH31" s="5"/>
    </row>
    <row r="32" spans="1:34" ht="18" customHeight="1" x14ac:dyDescent="0.2">
      <c r="A32" s="338"/>
      <c r="B32" s="341"/>
      <c r="C32" s="344"/>
      <c r="D32" s="136" t="s">
        <v>38</v>
      </c>
      <c r="E32" s="394"/>
      <c r="F32" s="394"/>
      <c r="G32" s="377"/>
      <c r="H32" s="178" t="s">
        <v>13</v>
      </c>
      <c r="I32" s="234">
        <v>76.2</v>
      </c>
      <c r="J32" s="235">
        <v>76.2</v>
      </c>
      <c r="K32" s="235">
        <v>54.7</v>
      </c>
      <c r="L32" s="236"/>
      <c r="M32" s="231">
        <v>77.599999999999994</v>
      </c>
      <c r="N32" s="232">
        <v>77.599999999999994</v>
      </c>
      <c r="O32" s="232">
        <v>54.6</v>
      </c>
      <c r="P32" s="272"/>
      <c r="Q32" s="233">
        <v>84</v>
      </c>
      <c r="R32" s="229">
        <v>84</v>
      </c>
      <c r="S32" s="229">
        <v>75.8</v>
      </c>
      <c r="T32" s="208"/>
      <c r="U32" s="233">
        <v>84</v>
      </c>
      <c r="V32" s="229">
        <v>84</v>
      </c>
      <c r="W32" s="229">
        <v>75.8</v>
      </c>
      <c r="X32" s="208"/>
      <c r="Y32" s="366"/>
      <c r="Z32" s="89">
        <v>2165</v>
      </c>
      <c r="AA32" s="32">
        <v>2165</v>
      </c>
      <c r="AB32" s="159">
        <v>2165</v>
      </c>
      <c r="AD32" s="29"/>
      <c r="AE32" s="30"/>
      <c r="AH32" s="5"/>
    </row>
    <row r="33" spans="1:34" ht="18" customHeight="1" thickBot="1" x14ac:dyDescent="0.25">
      <c r="A33" s="338"/>
      <c r="B33" s="341"/>
      <c r="C33" s="344"/>
      <c r="D33" s="147" t="s">
        <v>39</v>
      </c>
      <c r="E33" s="394"/>
      <c r="F33" s="394"/>
      <c r="G33" s="377"/>
      <c r="H33" s="177" t="s">
        <v>13</v>
      </c>
      <c r="I33" s="228">
        <v>90.8</v>
      </c>
      <c r="J33" s="229">
        <v>90.8</v>
      </c>
      <c r="K33" s="229">
        <v>63.4</v>
      </c>
      <c r="L33" s="230"/>
      <c r="M33" s="231">
        <v>98.9</v>
      </c>
      <c r="N33" s="232">
        <v>98.9</v>
      </c>
      <c r="O33" s="232">
        <v>70.900000000000006</v>
      </c>
      <c r="P33" s="331"/>
      <c r="Q33" s="233">
        <v>106.8</v>
      </c>
      <c r="R33" s="229">
        <v>106.8</v>
      </c>
      <c r="S33" s="229">
        <v>98.4</v>
      </c>
      <c r="T33" s="216"/>
      <c r="U33" s="233">
        <v>106.8</v>
      </c>
      <c r="V33" s="229">
        <v>106.8</v>
      </c>
      <c r="W33" s="229">
        <v>98.4</v>
      </c>
      <c r="X33" s="200"/>
      <c r="Y33" s="366"/>
      <c r="Z33" s="143">
        <v>3031</v>
      </c>
      <c r="AA33" s="34">
        <v>3031</v>
      </c>
      <c r="AB33" s="160">
        <v>3031</v>
      </c>
      <c r="AD33" s="29"/>
      <c r="AE33" s="30"/>
      <c r="AH33" s="5"/>
    </row>
    <row r="34" spans="1:34" ht="19.5" customHeight="1" thickBot="1" x14ac:dyDescent="0.25">
      <c r="A34" s="339"/>
      <c r="B34" s="342"/>
      <c r="C34" s="345"/>
      <c r="D34" s="35"/>
      <c r="E34" s="395"/>
      <c r="F34" s="395"/>
      <c r="G34" s="378"/>
      <c r="H34" s="180" t="s">
        <v>7</v>
      </c>
      <c r="I34" s="237">
        <f>SUM(I24:I33)</f>
        <v>681.99999999999989</v>
      </c>
      <c r="J34" s="238">
        <f>SUM(J24:J33)</f>
        <v>681.99999999999989</v>
      </c>
      <c r="K34" s="238">
        <f>SUM(K24:K33)</f>
        <v>474.89999999999992</v>
      </c>
      <c r="L34" s="239"/>
      <c r="M34" s="332">
        <f t="shared" ref="M34:S34" si="0">SUM(M24:M33)</f>
        <v>750.6</v>
      </c>
      <c r="N34" s="333">
        <f t="shared" si="0"/>
        <v>718.6</v>
      </c>
      <c r="O34" s="333">
        <v>505.6</v>
      </c>
      <c r="P34" s="334">
        <f t="shared" si="0"/>
        <v>32</v>
      </c>
      <c r="Q34" s="237">
        <f t="shared" si="0"/>
        <v>810.6</v>
      </c>
      <c r="R34" s="238">
        <f t="shared" si="0"/>
        <v>810.6</v>
      </c>
      <c r="S34" s="238">
        <f t="shared" si="0"/>
        <v>701.8</v>
      </c>
      <c r="T34" s="239"/>
      <c r="U34" s="237">
        <f>SUM(U24:U33)</f>
        <v>810.6</v>
      </c>
      <c r="V34" s="238">
        <f>SUM(V24:V33)</f>
        <v>810.6</v>
      </c>
      <c r="W34" s="238">
        <f>SUM(W24:W33)</f>
        <v>707.89999999999986</v>
      </c>
      <c r="X34" s="239"/>
      <c r="Y34" s="577"/>
      <c r="Z34" s="447"/>
      <c r="AA34" s="448"/>
      <c r="AB34" s="449"/>
      <c r="AC34" s="25"/>
      <c r="AD34" s="36"/>
      <c r="AH34" s="5"/>
    </row>
    <row r="35" spans="1:34" ht="19.5" customHeight="1" thickBot="1" x14ac:dyDescent="0.25">
      <c r="A35" s="157" t="s">
        <v>16</v>
      </c>
      <c r="B35" s="10" t="s">
        <v>16</v>
      </c>
      <c r="C35" s="26" t="s">
        <v>25</v>
      </c>
      <c r="D35" s="465" t="s">
        <v>23</v>
      </c>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7"/>
    </row>
    <row r="36" spans="1:34" ht="18" customHeight="1" x14ac:dyDescent="0.2">
      <c r="A36" s="337"/>
      <c r="B36" s="340"/>
      <c r="C36" s="343"/>
      <c r="D36" s="148" t="s">
        <v>30</v>
      </c>
      <c r="E36" s="381">
        <v>288712070</v>
      </c>
      <c r="F36" s="381">
        <v>288712070</v>
      </c>
      <c r="G36" s="376" t="s">
        <v>88</v>
      </c>
      <c r="H36" s="176" t="s">
        <v>54</v>
      </c>
      <c r="I36" s="240">
        <v>6.8</v>
      </c>
      <c r="J36" s="223">
        <v>6.8</v>
      </c>
      <c r="K36" s="223">
        <v>4.4000000000000004</v>
      </c>
      <c r="L36" s="192"/>
      <c r="M36" s="193">
        <v>8.3000000000000007</v>
      </c>
      <c r="N36" s="194">
        <v>8.3000000000000007</v>
      </c>
      <c r="O36" s="194">
        <v>5.5</v>
      </c>
      <c r="P36" s="195"/>
      <c r="Q36" s="189">
        <v>6.8</v>
      </c>
      <c r="R36" s="191">
        <v>6.8</v>
      </c>
      <c r="S36" s="191">
        <v>4.4000000000000004</v>
      </c>
      <c r="T36" s="192"/>
      <c r="U36" s="196">
        <v>6.8</v>
      </c>
      <c r="V36" s="191">
        <v>6.8</v>
      </c>
      <c r="W36" s="191">
        <v>4.4000000000000004</v>
      </c>
      <c r="X36" s="192"/>
      <c r="Y36" s="355" t="s">
        <v>94</v>
      </c>
      <c r="Z36" s="13">
        <v>347</v>
      </c>
      <c r="AA36" s="13">
        <v>347</v>
      </c>
      <c r="AB36" s="162">
        <v>347</v>
      </c>
    </row>
    <row r="37" spans="1:34" ht="18" customHeight="1" x14ac:dyDescent="0.2">
      <c r="A37" s="337"/>
      <c r="B37" s="340"/>
      <c r="C37" s="343"/>
      <c r="D37" s="140" t="s">
        <v>31</v>
      </c>
      <c r="E37" s="381"/>
      <c r="F37" s="381"/>
      <c r="G37" s="377"/>
      <c r="H37" s="181" t="s">
        <v>54</v>
      </c>
      <c r="I37" s="241">
        <v>4.7</v>
      </c>
      <c r="J37" s="229">
        <v>4.7</v>
      </c>
      <c r="K37" s="229">
        <v>2.8959999999999999</v>
      </c>
      <c r="L37" s="200"/>
      <c r="M37" s="215">
        <v>4.7</v>
      </c>
      <c r="N37" s="203">
        <v>4.7</v>
      </c>
      <c r="O37" s="203">
        <v>2.8959999999999999</v>
      </c>
      <c r="P37" s="204"/>
      <c r="Q37" s="211">
        <v>4.7</v>
      </c>
      <c r="R37" s="199">
        <v>4.7</v>
      </c>
      <c r="S37" s="199">
        <v>2.8959999999999999</v>
      </c>
      <c r="T37" s="200"/>
      <c r="U37" s="217">
        <v>4.7</v>
      </c>
      <c r="V37" s="199">
        <v>4.7</v>
      </c>
      <c r="W37" s="199">
        <v>2.8959999999999999</v>
      </c>
      <c r="X37" s="200"/>
      <c r="Y37" s="366"/>
      <c r="Z37" s="17">
        <v>352</v>
      </c>
      <c r="AA37" s="17">
        <v>352</v>
      </c>
      <c r="AB37" s="163">
        <v>352</v>
      </c>
    </row>
    <row r="38" spans="1:34" ht="17.25" customHeight="1" x14ac:dyDescent="0.2">
      <c r="A38" s="337"/>
      <c r="B38" s="340"/>
      <c r="C38" s="343"/>
      <c r="D38" s="140" t="s">
        <v>32</v>
      </c>
      <c r="E38" s="381"/>
      <c r="F38" s="381"/>
      <c r="G38" s="377"/>
      <c r="H38" s="181" t="s">
        <v>54</v>
      </c>
      <c r="I38" s="241">
        <v>4.7</v>
      </c>
      <c r="J38" s="229">
        <v>4.7</v>
      </c>
      <c r="K38" s="229">
        <v>2.8959999999999999</v>
      </c>
      <c r="L38" s="200"/>
      <c r="M38" s="215">
        <v>4.7</v>
      </c>
      <c r="N38" s="203">
        <v>4.7</v>
      </c>
      <c r="O38" s="203">
        <v>2.8959999999999999</v>
      </c>
      <c r="P38" s="204"/>
      <c r="Q38" s="211">
        <v>4.7</v>
      </c>
      <c r="R38" s="199">
        <v>4.7</v>
      </c>
      <c r="S38" s="199">
        <v>2.8959999999999999</v>
      </c>
      <c r="T38" s="200"/>
      <c r="U38" s="217">
        <v>4.7</v>
      </c>
      <c r="V38" s="199">
        <v>4.7</v>
      </c>
      <c r="W38" s="199">
        <v>2.8959999999999999</v>
      </c>
      <c r="X38" s="200"/>
      <c r="Y38" s="366"/>
      <c r="Z38" s="17">
        <v>211</v>
      </c>
      <c r="AA38" s="17">
        <v>211</v>
      </c>
      <c r="AB38" s="163">
        <v>211</v>
      </c>
    </row>
    <row r="39" spans="1:34" ht="17.25" customHeight="1" x14ac:dyDescent="0.2">
      <c r="A39" s="337"/>
      <c r="B39" s="340"/>
      <c r="C39" s="343"/>
      <c r="D39" s="140" t="s">
        <v>33</v>
      </c>
      <c r="E39" s="381"/>
      <c r="F39" s="381"/>
      <c r="G39" s="377"/>
      <c r="H39" s="181" t="s">
        <v>54</v>
      </c>
      <c r="I39" s="241">
        <v>4.7</v>
      </c>
      <c r="J39" s="229">
        <v>4.7</v>
      </c>
      <c r="K39" s="229">
        <v>2.8959999999999999</v>
      </c>
      <c r="L39" s="200"/>
      <c r="M39" s="215">
        <v>4.7</v>
      </c>
      <c r="N39" s="203">
        <v>4.7</v>
      </c>
      <c r="O39" s="203">
        <v>2.8959999999999999</v>
      </c>
      <c r="P39" s="204"/>
      <c r="Q39" s="211">
        <v>4.7</v>
      </c>
      <c r="R39" s="199">
        <v>4.7</v>
      </c>
      <c r="S39" s="199">
        <v>2.8959999999999999</v>
      </c>
      <c r="T39" s="200"/>
      <c r="U39" s="217">
        <v>4.7</v>
      </c>
      <c r="V39" s="199">
        <v>4.7</v>
      </c>
      <c r="W39" s="199">
        <v>2.8959999999999999</v>
      </c>
      <c r="X39" s="200"/>
      <c r="Y39" s="366"/>
      <c r="Z39" s="17">
        <v>293</v>
      </c>
      <c r="AA39" s="17">
        <v>293</v>
      </c>
      <c r="AB39" s="163">
        <v>293</v>
      </c>
    </row>
    <row r="40" spans="1:34" ht="19.5" customHeight="1" x14ac:dyDescent="0.2">
      <c r="A40" s="337"/>
      <c r="B40" s="340"/>
      <c r="C40" s="343"/>
      <c r="D40" s="140" t="s">
        <v>34</v>
      </c>
      <c r="E40" s="381"/>
      <c r="F40" s="381"/>
      <c r="G40" s="377"/>
      <c r="H40" s="181" t="s">
        <v>54</v>
      </c>
      <c r="I40" s="241">
        <v>6.5</v>
      </c>
      <c r="J40" s="229">
        <v>6.5</v>
      </c>
      <c r="K40" s="229">
        <v>4.3440000000000003</v>
      </c>
      <c r="L40" s="200"/>
      <c r="M40" s="215">
        <v>6.5</v>
      </c>
      <c r="N40" s="203">
        <v>6.5</v>
      </c>
      <c r="O40" s="203">
        <v>4.3440000000000003</v>
      </c>
      <c r="P40" s="204"/>
      <c r="Q40" s="211">
        <v>6.5</v>
      </c>
      <c r="R40" s="199">
        <v>6.5</v>
      </c>
      <c r="S40" s="199">
        <v>4.3440000000000003</v>
      </c>
      <c r="T40" s="200"/>
      <c r="U40" s="217">
        <v>6.5</v>
      </c>
      <c r="V40" s="199">
        <v>6.5</v>
      </c>
      <c r="W40" s="199">
        <v>4.3440000000000003</v>
      </c>
      <c r="X40" s="200"/>
      <c r="Y40" s="366"/>
      <c r="Z40" s="17">
        <v>339</v>
      </c>
      <c r="AA40" s="17">
        <v>339</v>
      </c>
      <c r="AB40" s="163">
        <v>339</v>
      </c>
    </row>
    <row r="41" spans="1:34" ht="19.5" customHeight="1" x14ac:dyDescent="0.2">
      <c r="A41" s="337"/>
      <c r="B41" s="340"/>
      <c r="C41" s="343"/>
      <c r="D41" s="140" t="s">
        <v>35</v>
      </c>
      <c r="E41" s="381"/>
      <c r="F41" s="381"/>
      <c r="G41" s="377"/>
      <c r="H41" s="181" t="s">
        <v>54</v>
      </c>
      <c r="I41" s="241">
        <v>4.7</v>
      </c>
      <c r="J41" s="229">
        <v>4.7</v>
      </c>
      <c r="K41" s="229">
        <v>2.8959999999999999</v>
      </c>
      <c r="L41" s="200"/>
      <c r="M41" s="215">
        <v>4.7</v>
      </c>
      <c r="N41" s="203">
        <v>4.7</v>
      </c>
      <c r="O41" s="203">
        <v>2.8959999999999999</v>
      </c>
      <c r="P41" s="204"/>
      <c r="Q41" s="211">
        <v>4.7</v>
      </c>
      <c r="R41" s="199">
        <v>4.7</v>
      </c>
      <c r="S41" s="199">
        <v>2.8959999999999999</v>
      </c>
      <c r="T41" s="200"/>
      <c r="U41" s="217">
        <v>4.7</v>
      </c>
      <c r="V41" s="199">
        <v>4.7</v>
      </c>
      <c r="W41" s="199">
        <v>2.8959999999999999</v>
      </c>
      <c r="X41" s="200"/>
      <c r="Y41" s="366"/>
      <c r="Z41" s="17">
        <v>297</v>
      </c>
      <c r="AA41" s="17">
        <v>297</v>
      </c>
      <c r="AB41" s="163">
        <v>297</v>
      </c>
    </row>
    <row r="42" spans="1:34" ht="18" customHeight="1" x14ac:dyDescent="0.2">
      <c r="A42" s="337"/>
      <c r="B42" s="340"/>
      <c r="C42" s="343"/>
      <c r="D42" s="140" t="s">
        <v>36</v>
      </c>
      <c r="E42" s="381"/>
      <c r="F42" s="381"/>
      <c r="G42" s="377"/>
      <c r="H42" s="181" t="s">
        <v>54</v>
      </c>
      <c r="I42" s="241">
        <v>4.7210000000000001</v>
      </c>
      <c r="J42" s="229">
        <v>4.7210000000000001</v>
      </c>
      <c r="K42" s="229">
        <v>2.8959999999999999</v>
      </c>
      <c r="L42" s="200"/>
      <c r="M42" s="215">
        <v>4.7210000000000001</v>
      </c>
      <c r="N42" s="203">
        <v>4.7210000000000001</v>
      </c>
      <c r="O42" s="203">
        <v>2.8959999999999999</v>
      </c>
      <c r="P42" s="204"/>
      <c r="Q42" s="211">
        <v>4.7210000000000001</v>
      </c>
      <c r="R42" s="199">
        <v>4.7210000000000001</v>
      </c>
      <c r="S42" s="199">
        <v>2.8959999999999999</v>
      </c>
      <c r="T42" s="200"/>
      <c r="U42" s="217">
        <v>4.7210000000000001</v>
      </c>
      <c r="V42" s="199">
        <v>4.7210000000000001</v>
      </c>
      <c r="W42" s="199">
        <v>2.8959999999999999</v>
      </c>
      <c r="X42" s="200"/>
      <c r="Y42" s="366"/>
      <c r="Z42" s="17">
        <v>227</v>
      </c>
      <c r="AA42" s="17">
        <v>227</v>
      </c>
      <c r="AB42" s="163">
        <v>227</v>
      </c>
    </row>
    <row r="43" spans="1:34" ht="20.25" customHeight="1" x14ac:dyDescent="0.2">
      <c r="A43" s="337"/>
      <c r="B43" s="340"/>
      <c r="C43" s="343"/>
      <c r="D43" s="140" t="s">
        <v>37</v>
      </c>
      <c r="E43" s="381"/>
      <c r="F43" s="381"/>
      <c r="G43" s="377"/>
      <c r="H43" s="181" t="s">
        <v>54</v>
      </c>
      <c r="I43" s="241">
        <v>4.7210000000000001</v>
      </c>
      <c r="J43" s="229">
        <v>4.7210000000000001</v>
      </c>
      <c r="K43" s="229">
        <v>2.8959999999999999</v>
      </c>
      <c r="L43" s="200"/>
      <c r="M43" s="215">
        <v>4.7210000000000001</v>
      </c>
      <c r="N43" s="203">
        <v>4.7210000000000001</v>
      </c>
      <c r="O43" s="203">
        <v>2.8959999999999999</v>
      </c>
      <c r="P43" s="204"/>
      <c r="Q43" s="211">
        <v>4.7210000000000001</v>
      </c>
      <c r="R43" s="199">
        <v>4.7210000000000001</v>
      </c>
      <c r="S43" s="199">
        <v>2.8959999999999999</v>
      </c>
      <c r="T43" s="200"/>
      <c r="U43" s="217">
        <v>4.7210000000000001</v>
      </c>
      <c r="V43" s="199">
        <v>4.7210000000000001</v>
      </c>
      <c r="W43" s="199">
        <v>2.8959999999999999</v>
      </c>
      <c r="X43" s="200"/>
      <c r="Y43" s="366"/>
      <c r="Z43" s="17">
        <v>272</v>
      </c>
      <c r="AA43" s="17">
        <v>272</v>
      </c>
      <c r="AB43" s="163">
        <v>272</v>
      </c>
    </row>
    <row r="44" spans="1:34" ht="18" customHeight="1" x14ac:dyDescent="0.2">
      <c r="A44" s="338"/>
      <c r="B44" s="341"/>
      <c r="C44" s="344"/>
      <c r="D44" s="140" t="s">
        <v>38</v>
      </c>
      <c r="E44" s="381"/>
      <c r="F44" s="381"/>
      <c r="G44" s="377"/>
      <c r="H44" s="181" t="s">
        <v>54</v>
      </c>
      <c r="I44" s="242">
        <v>6.5</v>
      </c>
      <c r="J44" s="243">
        <v>6.5</v>
      </c>
      <c r="K44" s="243">
        <v>4.3440000000000003</v>
      </c>
      <c r="L44" s="208"/>
      <c r="M44" s="244">
        <v>6.5</v>
      </c>
      <c r="N44" s="245">
        <v>6.5</v>
      </c>
      <c r="O44" s="245">
        <v>4.4000000000000004</v>
      </c>
      <c r="P44" s="210"/>
      <c r="Q44" s="211">
        <v>6.5</v>
      </c>
      <c r="R44" s="199">
        <v>6.5</v>
      </c>
      <c r="S44" s="199">
        <v>4.3440000000000003</v>
      </c>
      <c r="T44" s="200"/>
      <c r="U44" s="246">
        <v>6.5</v>
      </c>
      <c r="V44" s="247">
        <v>6.5</v>
      </c>
      <c r="W44" s="247">
        <v>4.3440000000000003</v>
      </c>
      <c r="X44" s="208"/>
      <c r="Y44" s="366"/>
      <c r="Z44" s="17">
        <v>520</v>
      </c>
      <c r="AA44" s="17">
        <v>520</v>
      </c>
      <c r="AB44" s="163">
        <v>520</v>
      </c>
      <c r="AD44" s="19"/>
    </row>
    <row r="45" spans="1:34" ht="18" customHeight="1" thickBot="1" x14ac:dyDescent="0.25">
      <c r="A45" s="338"/>
      <c r="B45" s="341"/>
      <c r="C45" s="344"/>
      <c r="D45" s="147" t="s">
        <v>39</v>
      </c>
      <c r="E45" s="381"/>
      <c r="F45" s="381"/>
      <c r="G45" s="377"/>
      <c r="H45" s="181" t="s">
        <v>54</v>
      </c>
      <c r="I45" s="242">
        <v>6.8</v>
      </c>
      <c r="J45" s="243">
        <v>6.8</v>
      </c>
      <c r="K45" s="243">
        <v>4.4000000000000004</v>
      </c>
      <c r="L45" s="200"/>
      <c r="M45" s="244">
        <v>6.8</v>
      </c>
      <c r="N45" s="245">
        <v>6.8</v>
      </c>
      <c r="O45" s="245">
        <v>4.4000000000000004</v>
      </c>
      <c r="P45" s="204"/>
      <c r="Q45" s="211">
        <v>6.8</v>
      </c>
      <c r="R45" s="199">
        <v>6.8</v>
      </c>
      <c r="S45" s="199">
        <v>4.4000000000000004</v>
      </c>
      <c r="T45" s="216"/>
      <c r="U45" s="246">
        <v>6.8</v>
      </c>
      <c r="V45" s="247">
        <v>6.8</v>
      </c>
      <c r="W45" s="247">
        <v>4.4000000000000004</v>
      </c>
      <c r="X45" s="200"/>
      <c r="Y45" s="366"/>
      <c r="Z45" s="22">
        <v>395</v>
      </c>
      <c r="AA45" s="22">
        <v>395</v>
      </c>
      <c r="AB45" s="164">
        <v>395</v>
      </c>
      <c r="AD45" s="19"/>
    </row>
    <row r="46" spans="1:34" ht="19.5" customHeight="1" thickBot="1" x14ac:dyDescent="0.25">
      <c r="A46" s="339"/>
      <c r="B46" s="342"/>
      <c r="C46" s="345"/>
      <c r="D46" s="35"/>
      <c r="E46" s="382"/>
      <c r="F46" s="382"/>
      <c r="G46" s="378"/>
      <c r="H46" s="182" t="s">
        <v>7</v>
      </c>
      <c r="I46" s="248">
        <f>SUM(I36:I45)</f>
        <v>54.841999999999999</v>
      </c>
      <c r="J46" s="249">
        <f>SUM(J36:J45)</f>
        <v>54.841999999999999</v>
      </c>
      <c r="K46" s="249">
        <f>SUM(K36:K45)</f>
        <v>34.864000000000004</v>
      </c>
      <c r="L46" s="250"/>
      <c r="M46" s="221">
        <f>SUM(M36:M45)</f>
        <v>56.341999999999999</v>
      </c>
      <c r="N46" s="87">
        <f>SUM(N36:N45)</f>
        <v>56.341999999999999</v>
      </c>
      <c r="O46" s="87">
        <f>SUM(O36:O45)</f>
        <v>36.020000000000003</v>
      </c>
      <c r="P46" s="220"/>
      <c r="Q46" s="251">
        <f>SUM(Q36:Q45)</f>
        <v>54.841999999999999</v>
      </c>
      <c r="R46" s="252">
        <f>SUM(R36:R45)</f>
        <v>54.841999999999999</v>
      </c>
      <c r="S46" s="252">
        <f>SUM(S36:S45)</f>
        <v>34.864000000000004</v>
      </c>
      <c r="T46" s="253"/>
      <c r="U46" s="218">
        <f>SUM(U36:U45)</f>
        <v>54.841999999999999</v>
      </c>
      <c r="V46" s="87">
        <f>SUM(V36:V45)</f>
        <v>54.841999999999999</v>
      </c>
      <c r="W46" s="219">
        <f>SUM(W36:W45)</f>
        <v>34.864000000000004</v>
      </c>
      <c r="X46" s="220"/>
      <c r="Y46" s="367"/>
      <c r="Z46" s="388"/>
      <c r="AA46" s="389"/>
      <c r="AB46" s="390"/>
      <c r="AC46" s="25"/>
      <c r="AD46" s="19"/>
    </row>
    <row r="47" spans="1:34" ht="18" customHeight="1" thickBot="1" x14ac:dyDescent="0.25">
      <c r="A47" s="157" t="s">
        <v>16</v>
      </c>
      <c r="B47" s="10" t="s">
        <v>16</v>
      </c>
      <c r="C47" s="383" t="s">
        <v>41</v>
      </c>
      <c r="D47" s="384"/>
      <c r="E47" s="384"/>
      <c r="F47" s="384"/>
      <c r="G47" s="384"/>
      <c r="H47" s="384"/>
      <c r="I47" s="254">
        <f>I22+I34+I46</f>
        <v>739.04199999999992</v>
      </c>
      <c r="J47" s="255">
        <f>J22+J34+J46</f>
        <v>739.04199999999992</v>
      </c>
      <c r="K47" s="255">
        <f>K22+K34+K46</f>
        <v>509.7639999999999</v>
      </c>
      <c r="L47" s="256"/>
      <c r="M47" s="254">
        <f>M22+M34+M46</f>
        <v>809.14200000000005</v>
      </c>
      <c r="N47" s="255">
        <f>N22+N34+N46</f>
        <v>777.14200000000005</v>
      </c>
      <c r="O47" s="255">
        <f>O22+O34+O46</f>
        <v>541.62</v>
      </c>
      <c r="P47" s="256"/>
      <c r="Q47" s="254">
        <f>Q22+Q34+Q46</f>
        <v>867.64200000000005</v>
      </c>
      <c r="R47" s="255">
        <f>R22+R34+R46</f>
        <v>867.64200000000005</v>
      </c>
      <c r="S47" s="255">
        <f>S22+S34+S46</f>
        <v>736.66399999999999</v>
      </c>
      <c r="T47" s="256"/>
      <c r="U47" s="254">
        <f>U22+U34+U46</f>
        <v>867.64200000000005</v>
      </c>
      <c r="V47" s="255">
        <f>V22+V34+V46</f>
        <v>867.64200000000005</v>
      </c>
      <c r="W47" s="255">
        <f>W22+W34+W46</f>
        <v>742.7639999999999</v>
      </c>
      <c r="X47" s="256"/>
      <c r="Y47" s="385"/>
      <c r="Z47" s="386"/>
      <c r="AA47" s="386"/>
      <c r="AB47" s="387"/>
    </row>
    <row r="48" spans="1:34" ht="19.5" customHeight="1" thickBot="1" x14ac:dyDescent="0.25">
      <c r="A48" s="157" t="s">
        <v>16</v>
      </c>
      <c r="B48" s="10" t="s">
        <v>18</v>
      </c>
      <c r="C48" s="575" t="s">
        <v>20</v>
      </c>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576"/>
    </row>
    <row r="49" spans="1:31" ht="19.5" customHeight="1" thickBot="1" x14ac:dyDescent="0.25">
      <c r="A49" s="157" t="s">
        <v>16</v>
      </c>
      <c r="B49" s="10" t="s">
        <v>18</v>
      </c>
      <c r="C49" s="26" t="s">
        <v>16</v>
      </c>
      <c r="D49" s="358" t="s">
        <v>43</v>
      </c>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8"/>
    </row>
    <row r="50" spans="1:31" ht="18" customHeight="1" x14ac:dyDescent="0.2">
      <c r="A50" s="337"/>
      <c r="B50" s="340"/>
      <c r="C50" s="343"/>
      <c r="D50" s="149" t="s">
        <v>30</v>
      </c>
      <c r="E50" s="393">
        <v>288712070</v>
      </c>
      <c r="F50" s="393">
        <v>288712070</v>
      </c>
      <c r="G50" s="376" t="s">
        <v>88</v>
      </c>
      <c r="H50" s="176" t="s">
        <v>13</v>
      </c>
      <c r="I50" s="222">
        <v>81</v>
      </c>
      <c r="J50" s="223">
        <v>81</v>
      </c>
      <c r="K50" s="191"/>
      <c r="L50" s="192"/>
      <c r="M50" s="193">
        <v>100</v>
      </c>
      <c r="N50" s="194">
        <v>100</v>
      </c>
      <c r="O50" s="257"/>
      <c r="P50" s="195"/>
      <c r="Q50" s="196">
        <v>81</v>
      </c>
      <c r="R50" s="191">
        <v>81</v>
      </c>
      <c r="S50" s="191"/>
      <c r="T50" s="192"/>
      <c r="U50" s="196">
        <v>81</v>
      </c>
      <c r="V50" s="191">
        <v>81</v>
      </c>
      <c r="W50" s="191"/>
      <c r="X50" s="192"/>
      <c r="Y50" s="355" t="s">
        <v>85</v>
      </c>
      <c r="Z50" s="37">
        <v>50.03</v>
      </c>
      <c r="AA50" s="38">
        <v>50.03</v>
      </c>
      <c r="AB50" s="165">
        <v>50.03</v>
      </c>
    </row>
    <row r="51" spans="1:31" ht="18" customHeight="1" x14ac:dyDescent="0.2">
      <c r="A51" s="337"/>
      <c r="B51" s="340"/>
      <c r="C51" s="343"/>
      <c r="D51" s="140" t="s">
        <v>31</v>
      </c>
      <c r="E51" s="394"/>
      <c r="F51" s="394"/>
      <c r="G51" s="377"/>
      <c r="H51" s="177" t="s">
        <v>13</v>
      </c>
      <c r="I51" s="258">
        <v>9.1999999999999993</v>
      </c>
      <c r="J51" s="243">
        <v>9.1999999999999993</v>
      </c>
      <c r="K51" s="199"/>
      <c r="L51" s="200"/>
      <c r="M51" s="244">
        <v>9.1999999999999993</v>
      </c>
      <c r="N51" s="245">
        <v>9.1999999999999993</v>
      </c>
      <c r="O51" s="259"/>
      <c r="P51" s="260"/>
      <c r="Q51" s="246">
        <v>9.1999999999999993</v>
      </c>
      <c r="R51" s="247">
        <v>9.1999999999999993</v>
      </c>
      <c r="S51" s="199"/>
      <c r="T51" s="200"/>
      <c r="U51" s="246">
        <v>9.1999999999999993</v>
      </c>
      <c r="V51" s="247">
        <v>9.1999999999999993</v>
      </c>
      <c r="W51" s="199"/>
      <c r="X51" s="200"/>
      <c r="Y51" s="356"/>
      <c r="Z51" s="39">
        <v>14.5</v>
      </c>
      <c r="AA51" s="40">
        <v>14.5</v>
      </c>
      <c r="AB51" s="166">
        <v>14.5</v>
      </c>
    </row>
    <row r="52" spans="1:31" ht="17.25" customHeight="1" x14ac:dyDescent="0.2">
      <c r="A52" s="337"/>
      <c r="B52" s="340"/>
      <c r="C52" s="343"/>
      <c r="D52" s="140" t="s">
        <v>32</v>
      </c>
      <c r="E52" s="394"/>
      <c r="F52" s="394"/>
      <c r="G52" s="377"/>
      <c r="H52" s="177" t="s">
        <v>13</v>
      </c>
      <c r="I52" s="258">
        <v>1.9</v>
      </c>
      <c r="J52" s="243">
        <v>1.7</v>
      </c>
      <c r="K52" s="199"/>
      <c r="L52" s="200">
        <v>0.2</v>
      </c>
      <c r="M52" s="244">
        <v>1.9</v>
      </c>
      <c r="N52" s="245">
        <v>1.9</v>
      </c>
      <c r="O52" s="259"/>
      <c r="P52" s="260"/>
      <c r="Q52" s="246">
        <v>1.9</v>
      </c>
      <c r="R52" s="247">
        <v>1.9</v>
      </c>
      <c r="S52" s="199"/>
      <c r="T52" s="200"/>
      <c r="U52" s="246">
        <v>1.9</v>
      </c>
      <c r="V52" s="247">
        <v>1.9</v>
      </c>
      <c r="W52" s="199"/>
      <c r="X52" s="200"/>
      <c r="Y52" s="356"/>
      <c r="Z52" s="144">
        <v>4.9000000000000004</v>
      </c>
      <c r="AA52" s="13">
        <v>4.9000000000000004</v>
      </c>
      <c r="AB52" s="162">
        <v>4.9000000000000004</v>
      </c>
    </row>
    <row r="53" spans="1:31" ht="17.25" customHeight="1" x14ac:dyDescent="0.2">
      <c r="A53" s="337"/>
      <c r="B53" s="340"/>
      <c r="C53" s="343"/>
      <c r="D53" s="140" t="s">
        <v>33</v>
      </c>
      <c r="E53" s="394"/>
      <c r="F53" s="394"/>
      <c r="G53" s="377"/>
      <c r="H53" s="177" t="s">
        <v>13</v>
      </c>
      <c r="I53" s="258">
        <v>8.4</v>
      </c>
      <c r="J53" s="243">
        <v>8.4</v>
      </c>
      <c r="K53" s="199"/>
      <c r="L53" s="200"/>
      <c r="M53" s="244">
        <v>10.8</v>
      </c>
      <c r="N53" s="245">
        <v>10.8</v>
      </c>
      <c r="O53" s="259"/>
      <c r="P53" s="260"/>
      <c r="Q53" s="246">
        <v>8.4</v>
      </c>
      <c r="R53" s="247">
        <v>8.4</v>
      </c>
      <c r="S53" s="199"/>
      <c r="T53" s="200"/>
      <c r="U53" s="246">
        <v>8.4</v>
      </c>
      <c r="V53" s="247">
        <v>8.4</v>
      </c>
      <c r="W53" s="199"/>
      <c r="X53" s="200"/>
      <c r="Y53" s="356"/>
      <c r="Z53" s="144">
        <v>12.62</v>
      </c>
      <c r="AA53" s="13">
        <v>12.62</v>
      </c>
      <c r="AB53" s="162">
        <v>12.62</v>
      </c>
    </row>
    <row r="54" spans="1:31" ht="19.5" customHeight="1" x14ac:dyDescent="0.2">
      <c r="A54" s="337"/>
      <c r="B54" s="340"/>
      <c r="C54" s="343"/>
      <c r="D54" s="140" t="s">
        <v>34</v>
      </c>
      <c r="E54" s="394"/>
      <c r="F54" s="394"/>
      <c r="G54" s="377"/>
      <c r="H54" s="177" t="s">
        <v>13</v>
      </c>
      <c r="I54" s="258">
        <v>7.2</v>
      </c>
      <c r="J54" s="243">
        <v>7.2</v>
      </c>
      <c r="K54" s="199"/>
      <c r="L54" s="200"/>
      <c r="M54" s="244">
        <v>10.7</v>
      </c>
      <c r="N54" s="245">
        <v>10.7</v>
      </c>
      <c r="O54" s="259"/>
      <c r="P54" s="260"/>
      <c r="Q54" s="246">
        <v>7.2</v>
      </c>
      <c r="R54" s="247">
        <v>7.2</v>
      </c>
      <c r="S54" s="199"/>
      <c r="T54" s="200"/>
      <c r="U54" s="246">
        <v>7.2</v>
      </c>
      <c r="V54" s="247">
        <v>7.2</v>
      </c>
      <c r="W54" s="199"/>
      <c r="X54" s="200"/>
      <c r="Y54" s="356"/>
      <c r="Z54" s="144">
        <v>18.5</v>
      </c>
      <c r="AA54" s="13">
        <v>18.5</v>
      </c>
      <c r="AB54" s="162">
        <v>18.5</v>
      </c>
      <c r="AE54" s="30"/>
    </row>
    <row r="55" spans="1:31" ht="19.5" customHeight="1" x14ac:dyDescent="0.2">
      <c r="A55" s="337"/>
      <c r="B55" s="340"/>
      <c r="C55" s="343"/>
      <c r="D55" s="140" t="s">
        <v>35</v>
      </c>
      <c r="E55" s="394"/>
      <c r="F55" s="394"/>
      <c r="G55" s="377"/>
      <c r="H55" s="177" t="s">
        <v>13</v>
      </c>
      <c r="I55" s="258">
        <v>4.3</v>
      </c>
      <c r="J55" s="243">
        <v>4.3</v>
      </c>
      <c r="K55" s="199"/>
      <c r="L55" s="200"/>
      <c r="M55" s="244">
        <v>7.6</v>
      </c>
      <c r="N55" s="245">
        <v>7.6</v>
      </c>
      <c r="O55" s="259"/>
      <c r="P55" s="260"/>
      <c r="Q55" s="246">
        <v>4.3</v>
      </c>
      <c r="R55" s="247">
        <v>4.3</v>
      </c>
      <c r="S55" s="199"/>
      <c r="T55" s="200"/>
      <c r="U55" s="246">
        <v>4.3</v>
      </c>
      <c r="V55" s="247">
        <v>4.3</v>
      </c>
      <c r="W55" s="199"/>
      <c r="X55" s="200"/>
      <c r="Y55" s="356"/>
      <c r="Z55" s="144">
        <v>6.3</v>
      </c>
      <c r="AA55" s="13">
        <v>6.3</v>
      </c>
      <c r="AB55" s="162">
        <v>6.3</v>
      </c>
    </row>
    <row r="56" spans="1:31" ht="18" customHeight="1" x14ac:dyDescent="0.2">
      <c r="A56" s="337"/>
      <c r="B56" s="340"/>
      <c r="C56" s="343"/>
      <c r="D56" s="140" t="s">
        <v>36</v>
      </c>
      <c r="E56" s="394"/>
      <c r="F56" s="394"/>
      <c r="G56" s="377"/>
      <c r="H56" s="177" t="s">
        <v>13</v>
      </c>
      <c r="I56" s="258">
        <v>12.3</v>
      </c>
      <c r="J56" s="243">
        <v>12.3</v>
      </c>
      <c r="K56" s="199"/>
      <c r="L56" s="200"/>
      <c r="M56" s="244">
        <v>14.3</v>
      </c>
      <c r="N56" s="245">
        <v>14.3</v>
      </c>
      <c r="O56" s="259"/>
      <c r="P56" s="260"/>
      <c r="Q56" s="246">
        <v>12.3</v>
      </c>
      <c r="R56" s="247">
        <v>12.3</v>
      </c>
      <c r="S56" s="199"/>
      <c r="T56" s="200"/>
      <c r="U56" s="246">
        <v>12.3</v>
      </c>
      <c r="V56" s="247">
        <v>12.3</v>
      </c>
      <c r="W56" s="199"/>
      <c r="X56" s="200"/>
      <c r="Y56" s="356"/>
      <c r="Z56" s="144">
        <v>8.56</v>
      </c>
      <c r="AA56" s="13">
        <v>9.36</v>
      </c>
      <c r="AB56" s="162">
        <v>9.36</v>
      </c>
    </row>
    <row r="57" spans="1:31" ht="20.25" customHeight="1" x14ac:dyDescent="0.2">
      <c r="A57" s="337"/>
      <c r="B57" s="340"/>
      <c r="C57" s="343"/>
      <c r="D57" s="140" t="s">
        <v>37</v>
      </c>
      <c r="E57" s="394"/>
      <c r="F57" s="394"/>
      <c r="G57" s="377"/>
      <c r="H57" s="177" t="s">
        <v>13</v>
      </c>
      <c r="I57" s="258">
        <v>5.7</v>
      </c>
      <c r="J57" s="243">
        <v>5.7</v>
      </c>
      <c r="K57" s="199"/>
      <c r="L57" s="200"/>
      <c r="M57" s="244">
        <v>5.7</v>
      </c>
      <c r="N57" s="245">
        <v>5.7</v>
      </c>
      <c r="O57" s="259"/>
      <c r="P57" s="260"/>
      <c r="Q57" s="246">
        <v>5.7</v>
      </c>
      <c r="R57" s="247">
        <v>5.7</v>
      </c>
      <c r="S57" s="199"/>
      <c r="T57" s="200"/>
      <c r="U57" s="246">
        <v>5.7</v>
      </c>
      <c r="V57" s="247">
        <v>5.7</v>
      </c>
      <c r="W57" s="199"/>
      <c r="X57" s="200"/>
      <c r="Y57" s="356"/>
      <c r="Z57" s="39">
        <v>17.899999999999999</v>
      </c>
      <c r="AA57" s="40">
        <v>17.899999999999999</v>
      </c>
      <c r="AB57" s="166">
        <v>17.899999999999999</v>
      </c>
    </row>
    <row r="58" spans="1:31" ht="18" customHeight="1" x14ac:dyDescent="0.2">
      <c r="A58" s="338"/>
      <c r="B58" s="341"/>
      <c r="C58" s="344"/>
      <c r="D58" s="147" t="s">
        <v>38</v>
      </c>
      <c r="E58" s="394"/>
      <c r="F58" s="394"/>
      <c r="G58" s="377"/>
      <c r="H58" s="178" t="s">
        <v>13</v>
      </c>
      <c r="I58" s="258">
        <v>13.5</v>
      </c>
      <c r="J58" s="243">
        <v>13.5</v>
      </c>
      <c r="K58" s="207"/>
      <c r="L58" s="208"/>
      <c r="M58" s="244">
        <v>40</v>
      </c>
      <c r="N58" s="245">
        <v>40</v>
      </c>
      <c r="O58" s="259"/>
      <c r="P58" s="260"/>
      <c r="Q58" s="246">
        <v>13.5</v>
      </c>
      <c r="R58" s="247">
        <v>13.5</v>
      </c>
      <c r="S58" s="207"/>
      <c r="T58" s="208"/>
      <c r="U58" s="246">
        <v>13.5</v>
      </c>
      <c r="V58" s="247">
        <v>13.5</v>
      </c>
      <c r="W58" s="207"/>
      <c r="X58" s="208"/>
      <c r="Y58" s="356"/>
      <c r="Z58" s="39">
        <v>21</v>
      </c>
      <c r="AA58" s="13">
        <v>21</v>
      </c>
      <c r="AB58" s="162">
        <v>21</v>
      </c>
    </row>
    <row r="59" spans="1:31" ht="18" customHeight="1" thickBot="1" x14ac:dyDescent="0.25">
      <c r="A59" s="338"/>
      <c r="B59" s="341"/>
      <c r="C59" s="344"/>
      <c r="D59" s="147" t="s">
        <v>39</v>
      </c>
      <c r="E59" s="394"/>
      <c r="F59" s="394"/>
      <c r="G59" s="377"/>
      <c r="H59" s="177" t="s">
        <v>13</v>
      </c>
      <c r="I59" s="258">
        <v>17.2</v>
      </c>
      <c r="J59" s="243">
        <v>17.2</v>
      </c>
      <c r="K59" s="213"/>
      <c r="L59" s="214"/>
      <c r="M59" s="244">
        <v>27.2</v>
      </c>
      <c r="N59" s="245">
        <v>27.2</v>
      </c>
      <c r="O59" s="259"/>
      <c r="P59" s="260"/>
      <c r="Q59" s="246">
        <v>17.2</v>
      </c>
      <c r="R59" s="247">
        <v>17.2</v>
      </c>
      <c r="S59" s="199"/>
      <c r="T59" s="216"/>
      <c r="U59" s="246">
        <v>17.2</v>
      </c>
      <c r="V59" s="247">
        <v>17.2</v>
      </c>
      <c r="W59" s="199"/>
      <c r="X59" s="200"/>
      <c r="Y59" s="356"/>
      <c r="Z59" s="144">
        <v>27.66</v>
      </c>
      <c r="AA59" s="13">
        <v>27.66</v>
      </c>
      <c r="AB59" s="162">
        <v>27.66</v>
      </c>
    </row>
    <row r="60" spans="1:31" ht="19.5" customHeight="1" thickBot="1" x14ac:dyDescent="0.25">
      <c r="A60" s="339"/>
      <c r="B60" s="342"/>
      <c r="C60" s="345"/>
      <c r="D60" s="41"/>
      <c r="E60" s="395"/>
      <c r="F60" s="395"/>
      <c r="G60" s="378"/>
      <c r="H60" s="179" t="s">
        <v>7</v>
      </c>
      <c r="I60" s="221">
        <f>SUM(I50:I59)</f>
        <v>160.69999999999999</v>
      </c>
      <c r="J60" s="87">
        <f>SUM(J50:J59)</f>
        <v>160.5</v>
      </c>
      <c r="K60" s="219"/>
      <c r="L60" s="220">
        <f>SUM(L50:L59)</f>
        <v>0.2</v>
      </c>
      <c r="M60" s="221">
        <f>SUM(M50:M59)</f>
        <v>227.39999999999998</v>
      </c>
      <c r="N60" s="87">
        <f>SUM(N50:N59)</f>
        <v>227.39999999999998</v>
      </c>
      <c r="O60" s="87"/>
      <c r="P60" s="220"/>
      <c r="Q60" s="221">
        <f>SUM(Q50:Q59)</f>
        <v>160.69999999999999</v>
      </c>
      <c r="R60" s="87">
        <f>SUM(R50:R59)</f>
        <v>160.69999999999999</v>
      </c>
      <c r="S60" s="219"/>
      <c r="T60" s="220"/>
      <c r="U60" s="221">
        <f>SUM(U50:U59)</f>
        <v>160.69999999999999</v>
      </c>
      <c r="V60" s="87">
        <f>SUM(V50:V59)</f>
        <v>160.69999999999999</v>
      </c>
      <c r="W60" s="219"/>
      <c r="X60" s="220"/>
      <c r="Y60" s="506"/>
      <c r="Z60" s="362"/>
      <c r="AA60" s="363"/>
      <c r="AB60" s="364"/>
      <c r="AC60" s="25"/>
    </row>
    <row r="61" spans="1:31" ht="19.5" customHeight="1" thickBot="1" x14ac:dyDescent="0.25">
      <c r="A61" s="157" t="s">
        <v>16</v>
      </c>
      <c r="B61" s="10" t="s">
        <v>18</v>
      </c>
      <c r="C61" s="26" t="s">
        <v>18</v>
      </c>
      <c r="D61" s="358" t="s">
        <v>50</v>
      </c>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8"/>
    </row>
    <row r="62" spans="1:31" ht="18" customHeight="1" x14ac:dyDescent="0.2">
      <c r="A62" s="337"/>
      <c r="B62" s="340"/>
      <c r="C62" s="343"/>
      <c r="D62" s="391" t="s">
        <v>30</v>
      </c>
      <c r="E62" s="393">
        <v>288712070</v>
      </c>
      <c r="F62" s="393">
        <v>288712070</v>
      </c>
      <c r="G62" s="376" t="s">
        <v>88</v>
      </c>
      <c r="H62" s="176" t="s">
        <v>13</v>
      </c>
      <c r="I62" s="222">
        <v>81</v>
      </c>
      <c r="J62" s="223">
        <v>81</v>
      </c>
      <c r="K62" s="223"/>
      <c r="L62" s="224"/>
      <c r="M62" s="225">
        <v>102</v>
      </c>
      <c r="N62" s="226">
        <v>96</v>
      </c>
      <c r="O62" s="226"/>
      <c r="P62" s="261">
        <v>6</v>
      </c>
      <c r="Q62" s="227">
        <v>81</v>
      </c>
      <c r="R62" s="223">
        <v>81</v>
      </c>
      <c r="S62" s="191"/>
      <c r="T62" s="192"/>
      <c r="U62" s="227">
        <v>81</v>
      </c>
      <c r="V62" s="223">
        <v>81</v>
      </c>
      <c r="W62" s="190"/>
      <c r="X62" s="192"/>
      <c r="Y62" s="355" t="s">
        <v>82</v>
      </c>
      <c r="Z62" s="42">
        <v>966.44</v>
      </c>
      <c r="AA62" s="43">
        <v>966.44</v>
      </c>
      <c r="AB62" s="167">
        <v>966.44</v>
      </c>
      <c r="AD62" s="44"/>
    </row>
    <row r="63" spans="1:31" ht="18" customHeight="1" x14ac:dyDescent="0.2">
      <c r="A63" s="337"/>
      <c r="B63" s="340"/>
      <c r="C63" s="343"/>
      <c r="D63" s="392"/>
      <c r="E63" s="394"/>
      <c r="F63" s="394"/>
      <c r="G63" s="377"/>
      <c r="H63" s="181" t="s">
        <v>49</v>
      </c>
      <c r="I63" s="258">
        <v>3</v>
      </c>
      <c r="J63" s="243">
        <v>3</v>
      </c>
      <c r="K63" s="243"/>
      <c r="L63" s="262"/>
      <c r="M63" s="263"/>
      <c r="N63" s="264"/>
      <c r="O63" s="264"/>
      <c r="P63" s="265"/>
      <c r="Q63" s="266"/>
      <c r="R63" s="243"/>
      <c r="S63" s="247"/>
      <c r="T63" s="267"/>
      <c r="U63" s="266"/>
      <c r="V63" s="243"/>
      <c r="W63" s="268"/>
      <c r="X63" s="267"/>
      <c r="Y63" s="356"/>
      <c r="Z63" s="45"/>
      <c r="AA63" s="46"/>
      <c r="AB63" s="168"/>
      <c r="AD63" s="44"/>
    </row>
    <row r="64" spans="1:31" ht="18" customHeight="1" x14ac:dyDescent="0.2">
      <c r="A64" s="337"/>
      <c r="B64" s="340"/>
      <c r="C64" s="343"/>
      <c r="D64" s="147" t="s">
        <v>31</v>
      </c>
      <c r="E64" s="394"/>
      <c r="F64" s="394"/>
      <c r="G64" s="377"/>
      <c r="H64" s="177" t="s">
        <v>13</v>
      </c>
      <c r="I64" s="258">
        <v>3.5</v>
      </c>
      <c r="J64" s="229">
        <v>3.5</v>
      </c>
      <c r="K64" s="229"/>
      <c r="L64" s="230"/>
      <c r="M64" s="231">
        <v>3.5</v>
      </c>
      <c r="N64" s="232">
        <v>3.5</v>
      </c>
      <c r="O64" s="232"/>
      <c r="P64" s="269"/>
      <c r="Q64" s="233">
        <v>3.5</v>
      </c>
      <c r="R64" s="229">
        <v>3.5</v>
      </c>
      <c r="S64" s="199"/>
      <c r="T64" s="200"/>
      <c r="U64" s="233">
        <v>3.5</v>
      </c>
      <c r="V64" s="229">
        <v>3.5</v>
      </c>
      <c r="W64" s="212"/>
      <c r="X64" s="200"/>
      <c r="Y64" s="356"/>
      <c r="Z64" s="45">
        <v>70.59</v>
      </c>
      <c r="AA64" s="47">
        <v>70.59</v>
      </c>
      <c r="AB64" s="169">
        <v>70.59</v>
      </c>
      <c r="AD64" s="44"/>
    </row>
    <row r="65" spans="1:31" ht="17.25" customHeight="1" x14ac:dyDescent="0.2">
      <c r="A65" s="337"/>
      <c r="B65" s="340"/>
      <c r="C65" s="343"/>
      <c r="D65" s="140" t="s">
        <v>32</v>
      </c>
      <c r="E65" s="394"/>
      <c r="F65" s="394"/>
      <c r="G65" s="377"/>
      <c r="H65" s="177" t="s">
        <v>13</v>
      </c>
      <c r="I65" s="258">
        <v>1.4</v>
      </c>
      <c r="J65" s="229">
        <v>1.4</v>
      </c>
      <c r="K65" s="229"/>
      <c r="L65" s="230"/>
      <c r="M65" s="231">
        <v>1.4</v>
      </c>
      <c r="N65" s="232">
        <v>1.4</v>
      </c>
      <c r="O65" s="232"/>
      <c r="P65" s="269"/>
      <c r="Q65" s="233">
        <v>1.4</v>
      </c>
      <c r="R65" s="229">
        <v>1.4</v>
      </c>
      <c r="S65" s="199"/>
      <c r="T65" s="200"/>
      <c r="U65" s="233">
        <v>1.4</v>
      </c>
      <c r="V65" s="229">
        <v>1.4</v>
      </c>
      <c r="W65" s="212"/>
      <c r="X65" s="200"/>
      <c r="Y65" s="356"/>
      <c r="Z65" s="45">
        <v>147.19999999999999</v>
      </c>
      <c r="AA65" s="47">
        <v>147.19999999999999</v>
      </c>
      <c r="AB65" s="169">
        <v>147.19999999999999</v>
      </c>
      <c r="AD65" s="44"/>
    </row>
    <row r="66" spans="1:31" ht="17.25" customHeight="1" x14ac:dyDescent="0.2">
      <c r="A66" s="337"/>
      <c r="B66" s="340"/>
      <c r="C66" s="343"/>
      <c r="D66" s="140" t="s">
        <v>33</v>
      </c>
      <c r="E66" s="394"/>
      <c r="F66" s="394"/>
      <c r="G66" s="377"/>
      <c r="H66" s="177" t="s">
        <v>13</v>
      </c>
      <c r="I66" s="258">
        <v>3.1</v>
      </c>
      <c r="J66" s="229">
        <v>3.1</v>
      </c>
      <c r="K66" s="229"/>
      <c r="L66" s="230"/>
      <c r="M66" s="231">
        <v>3.1</v>
      </c>
      <c r="N66" s="232">
        <v>3.1</v>
      </c>
      <c r="O66" s="232"/>
      <c r="P66" s="269"/>
      <c r="Q66" s="233">
        <v>3.1</v>
      </c>
      <c r="R66" s="229">
        <v>3.1</v>
      </c>
      <c r="S66" s="199"/>
      <c r="T66" s="200"/>
      <c r="U66" s="233">
        <v>3.1</v>
      </c>
      <c r="V66" s="229">
        <v>3.1</v>
      </c>
      <c r="W66" s="212"/>
      <c r="X66" s="200"/>
      <c r="Y66" s="356"/>
      <c r="Z66" s="48">
        <v>253.2</v>
      </c>
      <c r="AA66" s="47">
        <v>253.2</v>
      </c>
      <c r="AB66" s="169">
        <v>253.2</v>
      </c>
      <c r="AD66" s="44"/>
    </row>
    <row r="67" spans="1:31" ht="19.5" customHeight="1" x14ac:dyDescent="0.2">
      <c r="A67" s="337"/>
      <c r="B67" s="340"/>
      <c r="C67" s="343"/>
      <c r="D67" s="140" t="s">
        <v>34</v>
      </c>
      <c r="E67" s="394"/>
      <c r="F67" s="394"/>
      <c r="G67" s="377"/>
      <c r="H67" s="177" t="s">
        <v>13</v>
      </c>
      <c r="I67" s="258">
        <v>3.5</v>
      </c>
      <c r="J67" s="229">
        <v>3.5</v>
      </c>
      <c r="K67" s="229"/>
      <c r="L67" s="230"/>
      <c r="M67" s="231">
        <v>8</v>
      </c>
      <c r="N67" s="232">
        <v>8</v>
      </c>
      <c r="O67" s="232"/>
      <c r="P67" s="269"/>
      <c r="Q67" s="233">
        <v>3.5</v>
      </c>
      <c r="R67" s="229">
        <v>3.5</v>
      </c>
      <c r="S67" s="199"/>
      <c r="T67" s="200"/>
      <c r="U67" s="233">
        <v>3.5</v>
      </c>
      <c r="V67" s="229">
        <v>3.5</v>
      </c>
      <c r="W67" s="212"/>
      <c r="X67" s="200"/>
      <c r="Y67" s="356"/>
      <c r="Z67" s="45">
        <v>336.4</v>
      </c>
      <c r="AA67" s="47">
        <v>336.4</v>
      </c>
      <c r="AB67" s="169">
        <v>336.4</v>
      </c>
      <c r="AD67" s="44"/>
      <c r="AE67" s="30"/>
    </row>
    <row r="68" spans="1:31" ht="19.5" customHeight="1" x14ac:dyDescent="0.2">
      <c r="A68" s="337"/>
      <c r="B68" s="340"/>
      <c r="C68" s="343"/>
      <c r="D68" s="140" t="s">
        <v>35</v>
      </c>
      <c r="E68" s="394"/>
      <c r="F68" s="394"/>
      <c r="G68" s="377"/>
      <c r="H68" s="177" t="s">
        <v>13</v>
      </c>
      <c r="I68" s="258">
        <v>2</v>
      </c>
      <c r="J68" s="229">
        <v>2</v>
      </c>
      <c r="K68" s="229"/>
      <c r="L68" s="230"/>
      <c r="M68" s="231">
        <v>2</v>
      </c>
      <c r="N68" s="232">
        <v>2</v>
      </c>
      <c r="O68" s="232"/>
      <c r="P68" s="269"/>
      <c r="Q68" s="233">
        <v>2</v>
      </c>
      <c r="R68" s="229">
        <v>2</v>
      </c>
      <c r="S68" s="199"/>
      <c r="T68" s="200"/>
      <c r="U68" s="233">
        <v>2</v>
      </c>
      <c r="V68" s="229">
        <v>2</v>
      </c>
      <c r="W68" s="212"/>
      <c r="X68" s="200"/>
      <c r="Y68" s="356"/>
      <c r="Z68" s="45">
        <v>180</v>
      </c>
      <c r="AA68" s="46">
        <v>180</v>
      </c>
      <c r="AB68" s="168">
        <v>180</v>
      </c>
      <c r="AD68" s="44"/>
    </row>
    <row r="69" spans="1:31" ht="18" customHeight="1" x14ac:dyDescent="0.2">
      <c r="A69" s="337"/>
      <c r="B69" s="340"/>
      <c r="C69" s="343"/>
      <c r="D69" s="140" t="s">
        <v>36</v>
      </c>
      <c r="E69" s="394"/>
      <c r="F69" s="394"/>
      <c r="G69" s="377"/>
      <c r="H69" s="177" t="s">
        <v>13</v>
      </c>
      <c r="I69" s="258">
        <v>2.7</v>
      </c>
      <c r="J69" s="229">
        <v>2.7</v>
      </c>
      <c r="K69" s="229"/>
      <c r="L69" s="230"/>
      <c r="M69" s="231">
        <v>2.7</v>
      </c>
      <c r="N69" s="232">
        <v>2.7</v>
      </c>
      <c r="O69" s="232"/>
      <c r="P69" s="269"/>
      <c r="Q69" s="233">
        <v>2.7</v>
      </c>
      <c r="R69" s="229">
        <v>2.7</v>
      </c>
      <c r="S69" s="199"/>
      <c r="T69" s="200"/>
      <c r="U69" s="233">
        <v>2.7</v>
      </c>
      <c r="V69" s="229">
        <v>2.7</v>
      </c>
      <c r="W69" s="212"/>
      <c r="X69" s="200"/>
      <c r="Y69" s="356"/>
      <c r="Z69" s="45">
        <v>310</v>
      </c>
      <c r="AA69" s="47">
        <v>310</v>
      </c>
      <c r="AB69" s="169">
        <v>310</v>
      </c>
      <c r="AD69" s="44"/>
    </row>
    <row r="70" spans="1:31" ht="20.25" customHeight="1" x14ac:dyDescent="0.2">
      <c r="A70" s="337"/>
      <c r="B70" s="340"/>
      <c r="C70" s="343"/>
      <c r="D70" s="140" t="s">
        <v>37</v>
      </c>
      <c r="E70" s="394"/>
      <c r="F70" s="394"/>
      <c r="G70" s="377"/>
      <c r="H70" s="177" t="s">
        <v>13</v>
      </c>
      <c r="I70" s="258">
        <v>2.7</v>
      </c>
      <c r="J70" s="229">
        <v>2.7</v>
      </c>
      <c r="K70" s="229"/>
      <c r="L70" s="230"/>
      <c r="M70" s="231">
        <v>2.7</v>
      </c>
      <c r="N70" s="325">
        <v>1.2</v>
      </c>
      <c r="O70" s="325"/>
      <c r="P70" s="326">
        <v>1.5</v>
      </c>
      <c r="Q70" s="233">
        <v>2.7</v>
      </c>
      <c r="R70" s="229">
        <v>2.7</v>
      </c>
      <c r="S70" s="199"/>
      <c r="T70" s="200"/>
      <c r="U70" s="233">
        <v>2.7</v>
      </c>
      <c r="V70" s="229">
        <v>2.7</v>
      </c>
      <c r="W70" s="212"/>
      <c r="X70" s="200"/>
      <c r="Y70" s="356"/>
      <c r="Z70" s="45">
        <v>240</v>
      </c>
      <c r="AA70" s="47">
        <v>240</v>
      </c>
      <c r="AB70" s="169">
        <v>240</v>
      </c>
      <c r="AD70" s="44"/>
    </row>
    <row r="71" spans="1:31" ht="18" customHeight="1" x14ac:dyDescent="0.2">
      <c r="A71" s="338"/>
      <c r="B71" s="341"/>
      <c r="C71" s="344"/>
      <c r="D71" s="140" t="s">
        <v>38</v>
      </c>
      <c r="E71" s="394"/>
      <c r="F71" s="394"/>
      <c r="G71" s="377"/>
      <c r="H71" s="178" t="s">
        <v>13</v>
      </c>
      <c r="I71" s="258">
        <v>8.6</v>
      </c>
      <c r="J71" s="235">
        <v>8.6</v>
      </c>
      <c r="K71" s="235"/>
      <c r="L71" s="236"/>
      <c r="M71" s="270">
        <v>17.600000000000001</v>
      </c>
      <c r="N71" s="271">
        <v>8.6</v>
      </c>
      <c r="O71" s="271"/>
      <c r="P71" s="272">
        <v>9</v>
      </c>
      <c r="Q71" s="273">
        <v>8.6</v>
      </c>
      <c r="R71" s="235">
        <v>8.6</v>
      </c>
      <c r="S71" s="199"/>
      <c r="T71" s="208"/>
      <c r="U71" s="273">
        <v>8.6</v>
      </c>
      <c r="V71" s="235">
        <v>8.6</v>
      </c>
      <c r="W71" s="274"/>
      <c r="X71" s="208"/>
      <c r="Y71" s="356"/>
      <c r="Z71" s="49">
        <v>320.63</v>
      </c>
      <c r="AA71" s="50">
        <v>320.63</v>
      </c>
      <c r="AB71" s="170">
        <v>320.63</v>
      </c>
      <c r="AD71" s="44"/>
    </row>
    <row r="72" spans="1:31" ht="18" customHeight="1" thickBot="1" x14ac:dyDescent="0.25">
      <c r="A72" s="338"/>
      <c r="B72" s="341"/>
      <c r="C72" s="344"/>
      <c r="D72" s="147" t="s">
        <v>39</v>
      </c>
      <c r="E72" s="394"/>
      <c r="F72" s="394"/>
      <c r="G72" s="377"/>
      <c r="H72" s="177" t="s">
        <v>13</v>
      </c>
      <c r="I72" s="258">
        <v>18.399999999999999</v>
      </c>
      <c r="J72" s="229">
        <v>18.399999999999999</v>
      </c>
      <c r="K72" s="229"/>
      <c r="L72" s="230"/>
      <c r="M72" s="231">
        <v>18.399999999999999</v>
      </c>
      <c r="N72" s="232">
        <v>18.399999999999999</v>
      </c>
      <c r="O72" s="232"/>
      <c r="P72" s="269"/>
      <c r="Q72" s="233">
        <v>18.399999999999999</v>
      </c>
      <c r="R72" s="229">
        <v>18.399999999999999</v>
      </c>
      <c r="S72" s="199"/>
      <c r="T72" s="216"/>
      <c r="U72" s="233">
        <v>18.399999999999999</v>
      </c>
      <c r="V72" s="229">
        <v>18.399999999999999</v>
      </c>
      <c r="W72" s="212"/>
      <c r="X72" s="200"/>
      <c r="Y72" s="356"/>
      <c r="Z72" s="45">
        <v>675.52</v>
      </c>
      <c r="AA72" s="47">
        <v>675.52</v>
      </c>
      <c r="AB72" s="169">
        <v>675.52</v>
      </c>
      <c r="AD72" s="44"/>
    </row>
    <row r="73" spans="1:31" ht="19.5" customHeight="1" thickBot="1" x14ac:dyDescent="0.25">
      <c r="A73" s="339"/>
      <c r="B73" s="342"/>
      <c r="C73" s="345"/>
      <c r="D73" s="35"/>
      <c r="E73" s="395"/>
      <c r="F73" s="395"/>
      <c r="G73" s="378"/>
      <c r="H73" s="179" t="s">
        <v>7</v>
      </c>
      <c r="I73" s="218">
        <f>SUM(I62:I72)</f>
        <v>129.9</v>
      </c>
      <c r="J73" s="87">
        <f>SUM(J62:J72)</f>
        <v>129.9</v>
      </c>
      <c r="K73" s="87"/>
      <c r="L73" s="275"/>
      <c r="M73" s="218">
        <f>SUM(M62:M72)</f>
        <v>161.4</v>
      </c>
      <c r="N73" s="249">
        <f>SUM(N62:N72)</f>
        <v>144.9</v>
      </c>
      <c r="O73" s="249"/>
      <c r="P73" s="276">
        <f>SUM(P62:P72)</f>
        <v>16.5</v>
      </c>
      <c r="Q73" s="221">
        <f>SUM(Q62:Q72)</f>
        <v>126.9</v>
      </c>
      <c r="R73" s="87">
        <f>SUM(R62:R72)</f>
        <v>126.9</v>
      </c>
      <c r="S73" s="219"/>
      <c r="T73" s="220"/>
      <c r="U73" s="221">
        <f>SUM(U62:U72)</f>
        <v>126.9</v>
      </c>
      <c r="V73" s="87">
        <f>SUM(V62:V72)</f>
        <v>126.9</v>
      </c>
      <c r="W73" s="219"/>
      <c r="X73" s="220"/>
      <c r="Y73" s="506"/>
      <c r="Z73" s="359"/>
      <c r="AA73" s="360"/>
      <c r="AB73" s="361"/>
      <c r="AC73" s="25"/>
      <c r="AD73" s="44"/>
    </row>
    <row r="74" spans="1:31" ht="19.5" customHeight="1" thickBot="1" x14ac:dyDescent="0.25">
      <c r="A74" s="157" t="s">
        <v>16</v>
      </c>
      <c r="B74" s="10" t="s">
        <v>18</v>
      </c>
      <c r="C74" s="26" t="s">
        <v>19</v>
      </c>
      <c r="D74" s="358" t="s">
        <v>15</v>
      </c>
      <c r="E74" s="347"/>
      <c r="F74" s="347"/>
      <c r="G74" s="347"/>
      <c r="H74" s="347"/>
      <c r="I74" s="347"/>
      <c r="J74" s="347"/>
      <c r="K74" s="347"/>
      <c r="L74" s="347"/>
      <c r="M74" s="347"/>
      <c r="N74" s="347"/>
      <c r="O74" s="347"/>
      <c r="P74" s="347"/>
      <c r="Q74" s="347"/>
      <c r="R74" s="347"/>
      <c r="S74" s="347"/>
      <c r="T74" s="347"/>
      <c r="U74" s="347"/>
      <c r="V74" s="347"/>
      <c r="W74" s="347"/>
      <c r="X74" s="347"/>
      <c r="Y74" s="347"/>
      <c r="Z74" s="347"/>
      <c r="AA74" s="347"/>
      <c r="AB74" s="348"/>
    </row>
    <row r="75" spans="1:31" ht="18" customHeight="1" x14ac:dyDescent="0.2">
      <c r="A75" s="337"/>
      <c r="B75" s="340"/>
      <c r="C75" s="343"/>
      <c r="D75" s="148" t="s">
        <v>30</v>
      </c>
      <c r="E75" s="556">
        <v>288712070</v>
      </c>
      <c r="F75" s="556">
        <v>288712070</v>
      </c>
      <c r="G75" s="376" t="s">
        <v>89</v>
      </c>
      <c r="H75" s="176" t="s">
        <v>13</v>
      </c>
      <c r="I75" s="222">
        <v>8</v>
      </c>
      <c r="J75" s="223">
        <v>8</v>
      </c>
      <c r="K75" s="191"/>
      <c r="L75" s="192"/>
      <c r="M75" s="193">
        <v>17</v>
      </c>
      <c r="N75" s="226">
        <v>17</v>
      </c>
      <c r="O75" s="226"/>
      <c r="P75" s="261"/>
      <c r="Q75" s="189">
        <v>8</v>
      </c>
      <c r="R75" s="190">
        <v>8</v>
      </c>
      <c r="S75" s="191"/>
      <c r="T75" s="192"/>
      <c r="U75" s="190">
        <v>8</v>
      </c>
      <c r="V75" s="191">
        <v>8</v>
      </c>
      <c r="W75" s="191"/>
      <c r="X75" s="192"/>
      <c r="Y75" s="355" t="s">
        <v>83</v>
      </c>
      <c r="Z75" s="40">
        <v>212.2</v>
      </c>
      <c r="AA75" s="40">
        <v>212.2</v>
      </c>
      <c r="AB75" s="166">
        <v>212.2</v>
      </c>
      <c r="AD75" s="44"/>
    </row>
    <row r="76" spans="1:31" ht="18" customHeight="1" x14ac:dyDescent="0.2">
      <c r="A76" s="337"/>
      <c r="B76" s="340"/>
      <c r="C76" s="343"/>
      <c r="D76" s="140" t="s">
        <v>31</v>
      </c>
      <c r="E76" s="557"/>
      <c r="F76" s="557"/>
      <c r="G76" s="377"/>
      <c r="H76" s="177" t="s">
        <v>13</v>
      </c>
      <c r="I76" s="228">
        <v>1.5</v>
      </c>
      <c r="J76" s="229">
        <v>1.5</v>
      </c>
      <c r="K76" s="199"/>
      <c r="L76" s="200"/>
      <c r="M76" s="215">
        <v>1.5</v>
      </c>
      <c r="N76" s="232">
        <v>1.5</v>
      </c>
      <c r="O76" s="232"/>
      <c r="P76" s="269"/>
      <c r="Q76" s="211">
        <v>1.5</v>
      </c>
      <c r="R76" s="212">
        <v>1.5</v>
      </c>
      <c r="S76" s="199"/>
      <c r="T76" s="200"/>
      <c r="U76" s="212">
        <v>1.5</v>
      </c>
      <c r="V76" s="199">
        <v>1.5</v>
      </c>
      <c r="W76" s="199"/>
      <c r="X76" s="200"/>
      <c r="Y76" s="366"/>
      <c r="Z76" s="40">
        <v>23.3</v>
      </c>
      <c r="AA76" s="40">
        <v>23.3</v>
      </c>
      <c r="AB76" s="166">
        <v>23.3</v>
      </c>
      <c r="AD76" s="44"/>
    </row>
    <row r="77" spans="1:31" ht="17.25" customHeight="1" x14ac:dyDescent="0.2">
      <c r="A77" s="337"/>
      <c r="B77" s="340"/>
      <c r="C77" s="343"/>
      <c r="D77" s="140" t="s">
        <v>32</v>
      </c>
      <c r="E77" s="557"/>
      <c r="F77" s="557"/>
      <c r="G77" s="377"/>
      <c r="H77" s="177" t="s">
        <v>13</v>
      </c>
      <c r="I77" s="228">
        <v>0.7</v>
      </c>
      <c r="J77" s="229">
        <v>0.7</v>
      </c>
      <c r="K77" s="199"/>
      <c r="L77" s="200"/>
      <c r="M77" s="215">
        <v>0.7</v>
      </c>
      <c r="N77" s="232">
        <v>0.7</v>
      </c>
      <c r="O77" s="232"/>
      <c r="P77" s="269"/>
      <c r="Q77" s="211">
        <v>0.7</v>
      </c>
      <c r="R77" s="212">
        <v>0.7</v>
      </c>
      <c r="S77" s="199"/>
      <c r="T77" s="200"/>
      <c r="U77" s="212">
        <v>0.7</v>
      </c>
      <c r="V77" s="199">
        <v>0.7</v>
      </c>
      <c r="W77" s="199"/>
      <c r="X77" s="200"/>
      <c r="Y77" s="366"/>
      <c r="Z77" s="40">
        <v>20.9</v>
      </c>
      <c r="AA77" s="40">
        <v>20.9</v>
      </c>
      <c r="AB77" s="166">
        <v>20.9</v>
      </c>
      <c r="AD77" s="44"/>
      <c r="AE77" s="30"/>
    </row>
    <row r="78" spans="1:31" ht="17.25" customHeight="1" x14ac:dyDescent="0.2">
      <c r="A78" s="337"/>
      <c r="B78" s="340"/>
      <c r="C78" s="343"/>
      <c r="D78" s="140" t="s">
        <v>33</v>
      </c>
      <c r="E78" s="557"/>
      <c r="F78" s="557"/>
      <c r="G78" s="377"/>
      <c r="H78" s="177" t="s">
        <v>13</v>
      </c>
      <c r="I78" s="228">
        <v>1.5</v>
      </c>
      <c r="J78" s="229">
        <v>1.5</v>
      </c>
      <c r="K78" s="199"/>
      <c r="L78" s="200"/>
      <c r="M78" s="327">
        <v>12</v>
      </c>
      <c r="N78" s="328">
        <v>12</v>
      </c>
      <c r="O78" s="232"/>
      <c r="P78" s="269"/>
      <c r="Q78" s="211">
        <v>1.5</v>
      </c>
      <c r="R78" s="212">
        <v>1.5</v>
      </c>
      <c r="S78" s="199"/>
      <c r="T78" s="200"/>
      <c r="U78" s="212">
        <v>1.5</v>
      </c>
      <c r="V78" s="199">
        <v>1.5</v>
      </c>
      <c r="W78" s="199"/>
      <c r="X78" s="200"/>
      <c r="Y78" s="366"/>
      <c r="Z78" s="40">
        <v>43.3</v>
      </c>
      <c r="AA78" s="40">
        <v>43.3</v>
      </c>
      <c r="AB78" s="166">
        <v>43.3</v>
      </c>
      <c r="AC78" s="318"/>
      <c r="AD78" s="44"/>
    </row>
    <row r="79" spans="1:31" ht="19.5" customHeight="1" x14ac:dyDescent="0.2">
      <c r="A79" s="337"/>
      <c r="B79" s="340"/>
      <c r="C79" s="343"/>
      <c r="D79" s="140" t="s">
        <v>34</v>
      </c>
      <c r="E79" s="557"/>
      <c r="F79" s="557"/>
      <c r="G79" s="377"/>
      <c r="H79" s="177" t="s">
        <v>13</v>
      </c>
      <c r="I79" s="228">
        <v>2</v>
      </c>
      <c r="J79" s="229">
        <v>2</v>
      </c>
      <c r="K79" s="199"/>
      <c r="L79" s="200"/>
      <c r="M79" s="327">
        <v>2.5</v>
      </c>
      <c r="N79" s="328">
        <v>2.5</v>
      </c>
      <c r="O79" s="232"/>
      <c r="P79" s="269"/>
      <c r="Q79" s="211">
        <v>2</v>
      </c>
      <c r="R79" s="212">
        <v>2</v>
      </c>
      <c r="S79" s="199"/>
      <c r="T79" s="200"/>
      <c r="U79" s="212">
        <v>2</v>
      </c>
      <c r="V79" s="199">
        <v>2</v>
      </c>
      <c r="W79" s="199"/>
      <c r="X79" s="200"/>
      <c r="Y79" s="366"/>
      <c r="Z79" s="40">
        <v>58.5</v>
      </c>
      <c r="AA79" s="40">
        <v>58.5</v>
      </c>
      <c r="AB79" s="166">
        <v>58.5</v>
      </c>
      <c r="AD79" s="44"/>
    </row>
    <row r="80" spans="1:31" ht="18.75" customHeight="1" x14ac:dyDescent="0.2">
      <c r="A80" s="337"/>
      <c r="B80" s="340"/>
      <c r="C80" s="343"/>
      <c r="D80" s="374" t="s">
        <v>35</v>
      </c>
      <c r="E80" s="557"/>
      <c r="F80" s="557"/>
      <c r="G80" s="377"/>
      <c r="H80" s="177" t="s">
        <v>13</v>
      </c>
      <c r="I80" s="228">
        <v>1.2</v>
      </c>
      <c r="J80" s="229">
        <v>1.2</v>
      </c>
      <c r="K80" s="199"/>
      <c r="L80" s="200"/>
      <c r="M80" s="215">
        <v>1.2</v>
      </c>
      <c r="N80" s="232">
        <v>1.2</v>
      </c>
      <c r="O80" s="232"/>
      <c r="P80" s="269"/>
      <c r="Q80" s="211">
        <v>1.2</v>
      </c>
      <c r="R80" s="212">
        <v>1.2</v>
      </c>
      <c r="S80" s="199"/>
      <c r="T80" s="200"/>
      <c r="U80" s="277">
        <v>1.2</v>
      </c>
      <c r="V80" s="199">
        <v>1.2</v>
      </c>
      <c r="W80" s="199"/>
      <c r="X80" s="200"/>
      <c r="Y80" s="366"/>
      <c r="Z80" s="40">
        <v>33.4</v>
      </c>
      <c r="AA80" s="40">
        <v>33.4</v>
      </c>
      <c r="AB80" s="166">
        <v>33.4</v>
      </c>
      <c r="AD80" s="44"/>
    </row>
    <row r="81" spans="1:30" ht="19.5" hidden="1" customHeight="1" x14ac:dyDescent="0.2">
      <c r="A81" s="337"/>
      <c r="B81" s="340"/>
      <c r="C81" s="343"/>
      <c r="D81" s="375"/>
      <c r="E81" s="557"/>
      <c r="F81" s="557"/>
      <c r="G81" s="377"/>
      <c r="H81" s="177" t="s">
        <v>49</v>
      </c>
      <c r="I81" s="228"/>
      <c r="J81" s="229"/>
      <c r="K81" s="199"/>
      <c r="L81" s="200"/>
      <c r="M81" s="215"/>
      <c r="N81" s="232"/>
      <c r="O81" s="232"/>
      <c r="P81" s="269"/>
      <c r="Q81" s="211"/>
      <c r="R81" s="212"/>
      <c r="S81" s="199"/>
      <c r="T81" s="200"/>
      <c r="U81" s="277"/>
      <c r="V81" s="199"/>
      <c r="W81" s="199"/>
      <c r="X81" s="200"/>
      <c r="Y81" s="366"/>
      <c r="Z81" s="40"/>
      <c r="AA81" s="40"/>
      <c r="AB81" s="166"/>
      <c r="AD81" s="44"/>
    </row>
    <row r="82" spans="1:30" ht="18" customHeight="1" x14ac:dyDescent="0.2">
      <c r="A82" s="337"/>
      <c r="B82" s="340"/>
      <c r="C82" s="343"/>
      <c r="D82" s="140" t="s">
        <v>36</v>
      </c>
      <c r="E82" s="557"/>
      <c r="F82" s="557"/>
      <c r="G82" s="377"/>
      <c r="H82" s="177" t="s">
        <v>13</v>
      </c>
      <c r="I82" s="228">
        <v>1.6</v>
      </c>
      <c r="J82" s="229">
        <v>1.6</v>
      </c>
      <c r="K82" s="199"/>
      <c r="L82" s="200"/>
      <c r="M82" s="215">
        <v>1.6</v>
      </c>
      <c r="N82" s="232">
        <v>1.6</v>
      </c>
      <c r="O82" s="232"/>
      <c r="P82" s="269"/>
      <c r="Q82" s="211">
        <v>1.6</v>
      </c>
      <c r="R82" s="212">
        <v>1.6</v>
      </c>
      <c r="S82" s="199"/>
      <c r="T82" s="200"/>
      <c r="U82" s="212">
        <v>1.6</v>
      </c>
      <c r="V82" s="199">
        <v>1.6</v>
      </c>
      <c r="W82" s="199"/>
      <c r="X82" s="200"/>
      <c r="Y82" s="366"/>
      <c r="Z82" s="40">
        <v>19.899999999999999</v>
      </c>
      <c r="AA82" s="40">
        <v>19.899999999999999</v>
      </c>
      <c r="AB82" s="166">
        <v>19.899999999999999</v>
      </c>
      <c r="AD82" s="44"/>
    </row>
    <row r="83" spans="1:30" ht="20.25" customHeight="1" x14ac:dyDescent="0.2">
      <c r="A83" s="337"/>
      <c r="B83" s="340"/>
      <c r="C83" s="343"/>
      <c r="D83" s="140" t="s">
        <v>37</v>
      </c>
      <c r="E83" s="557"/>
      <c r="F83" s="557"/>
      <c r="G83" s="377"/>
      <c r="H83" s="177" t="s">
        <v>13</v>
      </c>
      <c r="I83" s="228">
        <v>1.3</v>
      </c>
      <c r="J83" s="229">
        <v>1.3</v>
      </c>
      <c r="K83" s="199"/>
      <c r="L83" s="200"/>
      <c r="M83" s="215">
        <v>1.3</v>
      </c>
      <c r="N83" s="232">
        <v>1.3</v>
      </c>
      <c r="O83" s="232"/>
      <c r="P83" s="269"/>
      <c r="Q83" s="211">
        <v>1.3</v>
      </c>
      <c r="R83" s="212">
        <v>1.3</v>
      </c>
      <c r="S83" s="199"/>
      <c r="T83" s="200"/>
      <c r="U83" s="212">
        <v>1.3</v>
      </c>
      <c r="V83" s="199">
        <v>1.3</v>
      </c>
      <c r="W83" s="199"/>
      <c r="X83" s="200"/>
      <c r="Y83" s="366"/>
      <c r="Z83" s="40">
        <v>57</v>
      </c>
      <c r="AA83" s="40">
        <v>57</v>
      </c>
      <c r="AB83" s="166">
        <v>57</v>
      </c>
      <c r="AD83" s="44"/>
    </row>
    <row r="84" spans="1:30" ht="18" customHeight="1" x14ac:dyDescent="0.2">
      <c r="A84" s="338"/>
      <c r="B84" s="341"/>
      <c r="C84" s="344"/>
      <c r="D84" s="140" t="s">
        <v>38</v>
      </c>
      <c r="E84" s="557"/>
      <c r="F84" s="557"/>
      <c r="G84" s="377"/>
      <c r="H84" s="178" t="s">
        <v>13</v>
      </c>
      <c r="I84" s="234">
        <v>3</v>
      </c>
      <c r="J84" s="235">
        <v>3</v>
      </c>
      <c r="K84" s="207"/>
      <c r="L84" s="208"/>
      <c r="M84" s="278">
        <v>3</v>
      </c>
      <c r="N84" s="271">
        <v>3</v>
      </c>
      <c r="O84" s="232"/>
      <c r="P84" s="269"/>
      <c r="Q84" s="211">
        <v>3</v>
      </c>
      <c r="R84" s="212">
        <v>3</v>
      </c>
      <c r="S84" s="212"/>
      <c r="T84" s="216"/>
      <c r="U84" s="212">
        <v>3</v>
      </c>
      <c r="V84" s="212">
        <v>3</v>
      </c>
      <c r="W84" s="207"/>
      <c r="X84" s="208"/>
      <c r="Y84" s="366"/>
      <c r="Z84" s="40">
        <v>42.5</v>
      </c>
      <c r="AA84" s="40">
        <v>42.5</v>
      </c>
      <c r="AB84" s="166">
        <v>42.5</v>
      </c>
      <c r="AD84" s="44"/>
    </row>
    <row r="85" spans="1:30" ht="18" customHeight="1" x14ac:dyDescent="0.2">
      <c r="A85" s="338"/>
      <c r="B85" s="341"/>
      <c r="C85" s="344"/>
      <c r="D85" s="147" t="s">
        <v>39</v>
      </c>
      <c r="E85" s="557"/>
      <c r="F85" s="557"/>
      <c r="G85" s="377"/>
      <c r="H85" s="177" t="s">
        <v>13</v>
      </c>
      <c r="I85" s="228">
        <v>4.3</v>
      </c>
      <c r="J85" s="229">
        <v>4.3</v>
      </c>
      <c r="K85" s="213"/>
      <c r="L85" s="214"/>
      <c r="M85" s="215">
        <v>4.3</v>
      </c>
      <c r="N85" s="232">
        <v>4.3</v>
      </c>
      <c r="O85" s="232"/>
      <c r="P85" s="269"/>
      <c r="Q85" s="211">
        <v>4.3</v>
      </c>
      <c r="R85" s="212">
        <v>4.3</v>
      </c>
      <c r="S85" s="199"/>
      <c r="T85" s="216"/>
      <c r="U85" s="212">
        <v>4.3</v>
      </c>
      <c r="V85" s="199">
        <v>4.3</v>
      </c>
      <c r="W85" s="199"/>
      <c r="X85" s="200"/>
      <c r="Y85" s="366"/>
      <c r="Z85" s="40">
        <v>202.1</v>
      </c>
      <c r="AA85" s="40">
        <v>202.1</v>
      </c>
      <c r="AB85" s="166">
        <v>202.1</v>
      </c>
      <c r="AD85" s="44"/>
    </row>
    <row r="86" spans="1:30" ht="33" customHeight="1" thickBot="1" x14ac:dyDescent="0.25">
      <c r="A86" s="338"/>
      <c r="B86" s="341"/>
      <c r="C86" s="344"/>
      <c r="D86" s="151" t="s">
        <v>92</v>
      </c>
      <c r="E86" s="557"/>
      <c r="F86" s="557"/>
      <c r="G86" s="377"/>
      <c r="H86" s="178" t="s">
        <v>13</v>
      </c>
      <c r="I86" s="234">
        <v>17.100000000000001</v>
      </c>
      <c r="J86" s="235">
        <v>17.100000000000001</v>
      </c>
      <c r="K86" s="279"/>
      <c r="L86" s="280"/>
      <c r="M86" s="293">
        <v>30</v>
      </c>
      <c r="N86" s="271">
        <v>30</v>
      </c>
      <c r="O86" s="281"/>
      <c r="P86" s="282"/>
      <c r="Q86" s="234">
        <v>30</v>
      </c>
      <c r="R86" s="199">
        <v>30</v>
      </c>
      <c r="S86" s="274"/>
      <c r="T86" s="283"/>
      <c r="U86" s="274">
        <v>30</v>
      </c>
      <c r="V86" s="274">
        <v>30</v>
      </c>
      <c r="W86" s="274"/>
      <c r="X86" s="280"/>
      <c r="Y86" s="366"/>
      <c r="Z86" s="152">
        <v>225.5</v>
      </c>
      <c r="AA86" s="152">
        <v>225.5</v>
      </c>
      <c r="AB86" s="171">
        <v>225.5</v>
      </c>
      <c r="AD86" s="44"/>
    </row>
    <row r="87" spans="1:30" ht="26.25" customHeight="1" thickBot="1" x14ac:dyDescent="0.25">
      <c r="A87" s="339"/>
      <c r="B87" s="342"/>
      <c r="C87" s="345"/>
      <c r="D87" s="35"/>
      <c r="E87" s="558"/>
      <c r="F87" s="558"/>
      <c r="G87" s="378"/>
      <c r="H87" s="179" t="s">
        <v>7</v>
      </c>
      <c r="I87" s="221">
        <f>SUM(I75:I86)</f>
        <v>42.2</v>
      </c>
      <c r="J87" s="87">
        <f>SUM(J75:J86)</f>
        <v>42.2</v>
      </c>
      <c r="K87" s="219"/>
      <c r="L87" s="220"/>
      <c r="M87" s="221">
        <f>SUM(M75:M86)</f>
        <v>75.099999999999994</v>
      </c>
      <c r="N87" s="249">
        <f>SUM(N75:N86)</f>
        <v>75.099999999999994</v>
      </c>
      <c r="O87" s="248"/>
      <c r="P87" s="276"/>
      <c r="Q87" s="221">
        <f>SUM(Q75:Q86)</f>
        <v>55.1</v>
      </c>
      <c r="R87" s="87">
        <f>SUM(R75:R86)</f>
        <v>55.1</v>
      </c>
      <c r="S87" s="219"/>
      <c r="T87" s="220"/>
      <c r="U87" s="219">
        <f>SUM(U75:U86)</f>
        <v>55.1</v>
      </c>
      <c r="V87" s="219">
        <f>SUM(V75:V86)</f>
        <v>55.1</v>
      </c>
      <c r="W87" s="219"/>
      <c r="X87" s="220"/>
      <c r="Y87" s="367"/>
      <c r="Z87" s="462"/>
      <c r="AA87" s="463"/>
      <c r="AB87" s="464"/>
      <c r="AC87" s="25"/>
      <c r="AD87" s="44"/>
    </row>
    <row r="88" spans="1:30" ht="19.5" customHeight="1" thickBot="1" x14ac:dyDescent="0.25">
      <c r="A88" s="157" t="s">
        <v>16</v>
      </c>
      <c r="B88" s="10" t="s">
        <v>18</v>
      </c>
      <c r="C88" s="26" t="s">
        <v>29</v>
      </c>
      <c r="D88" s="346" t="s">
        <v>53</v>
      </c>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8"/>
    </row>
    <row r="89" spans="1:30" ht="18" customHeight="1" x14ac:dyDescent="0.2">
      <c r="A89" s="337"/>
      <c r="B89" s="340"/>
      <c r="C89" s="343"/>
      <c r="D89" s="578" t="s">
        <v>30</v>
      </c>
      <c r="E89" s="584">
        <v>288712070</v>
      </c>
      <c r="F89" s="584">
        <v>288712070</v>
      </c>
      <c r="G89" s="376" t="s">
        <v>90</v>
      </c>
      <c r="H89" s="176" t="s">
        <v>49</v>
      </c>
      <c r="I89" s="222">
        <v>16.100000000000001</v>
      </c>
      <c r="J89" s="223">
        <v>16.100000000000001</v>
      </c>
      <c r="K89" s="223"/>
      <c r="L89" s="224"/>
      <c r="M89" s="284">
        <v>16.399999999999999</v>
      </c>
      <c r="N89" s="285">
        <v>16.399999999999999</v>
      </c>
      <c r="O89" s="194"/>
      <c r="P89" s="195"/>
      <c r="Q89" s="196">
        <v>16.100000000000001</v>
      </c>
      <c r="R89" s="191">
        <v>16.100000000000001</v>
      </c>
      <c r="S89" s="191"/>
      <c r="T89" s="192"/>
      <c r="U89" s="196">
        <v>16.100000000000001</v>
      </c>
      <c r="V89" s="191">
        <v>16.100000000000001</v>
      </c>
      <c r="W89" s="191"/>
      <c r="X89" s="192"/>
      <c r="Y89" s="587" t="s">
        <v>93</v>
      </c>
      <c r="Z89" s="517">
        <v>167</v>
      </c>
      <c r="AA89" s="518">
        <v>167</v>
      </c>
      <c r="AB89" s="519">
        <v>167</v>
      </c>
    </row>
    <row r="90" spans="1:30" ht="18" customHeight="1" x14ac:dyDescent="0.2">
      <c r="A90" s="337"/>
      <c r="B90" s="340"/>
      <c r="C90" s="343"/>
      <c r="D90" s="379"/>
      <c r="E90" s="585"/>
      <c r="F90" s="585"/>
      <c r="G90" s="377"/>
      <c r="H90" s="177" t="s">
        <v>13</v>
      </c>
      <c r="I90" s="258"/>
      <c r="J90" s="243"/>
      <c r="K90" s="243"/>
      <c r="L90" s="262"/>
      <c r="M90" s="286"/>
      <c r="N90" s="287"/>
      <c r="O90" s="245"/>
      <c r="P90" s="260"/>
      <c r="Q90" s="246"/>
      <c r="R90" s="247"/>
      <c r="S90" s="247"/>
      <c r="T90" s="267"/>
      <c r="U90" s="246"/>
      <c r="V90" s="247"/>
      <c r="W90" s="247"/>
      <c r="X90" s="267"/>
      <c r="Y90" s="588"/>
      <c r="Z90" s="350"/>
      <c r="AA90" s="352"/>
      <c r="AB90" s="354"/>
    </row>
    <row r="91" spans="1:30" ht="18" customHeight="1" x14ac:dyDescent="0.2">
      <c r="A91" s="337"/>
      <c r="B91" s="340"/>
      <c r="C91" s="343"/>
      <c r="D91" s="141" t="s">
        <v>32</v>
      </c>
      <c r="E91" s="585"/>
      <c r="F91" s="585"/>
      <c r="G91" s="377"/>
      <c r="H91" s="177" t="s">
        <v>49</v>
      </c>
      <c r="I91" s="258"/>
      <c r="J91" s="243"/>
      <c r="K91" s="243"/>
      <c r="L91" s="262"/>
      <c r="M91" s="286"/>
      <c r="N91" s="287"/>
      <c r="O91" s="245"/>
      <c r="P91" s="260"/>
      <c r="Q91" s="246"/>
      <c r="R91" s="247"/>
      <c r="S91" s="247"/>
      <c r="T91" s="267"/>
      <c r="U91" s="246"/>
      <c r="V91" s="247"/>
      <c r="W91" s="247"/>
      <c r="X91" s="267"/>
      <c r="Y91" s="588"/>
      <c r="Z91" s="142"/>
      <c r="AA91" s="18"/>
      <c r="AB91" s="159"/>
    </row>
    <row r="92" spans="1:30" ht="18" customHeight="1" x14ac:dyDescent="0.2">
      <c r="A92" s="337"/>
      <c r="B92" s="340"/>
      <c r="C92" s="343"/>
      <c r="D92" s="374" t="s">
        <v>31</v>
      </c>
      <c r="E92" s="585"/>
      <c r="F92" s="585"/>
      <c r="G92" s="377"/>
      <c r="H92" s="177" t="s">
        <v>49</v>
      </c>
      <c r="I92" s="228">
        <v>0.9</v>
      </c>
      <c r="J92" s="229">
        <v>0.9</v>
      </c>
      <c r="K92" s="229"/>
      <c r="L92" s="230"/>
      <c r="M92" s="288">
        <v>0.9</v>
      </c>
      <c r="N92" s="289">
        <v>0.9</v>
      </c>
      <c r="O92" s="203"/>
      <c r="P92" s="204"/>
      <c r="Q92" s="217">
        <v>0.9</v>
      </c>
      <c r="R92" s="199">
        <v>0.9</v>
      </c>
      <c r="S92" s="199"/>
      <c r="T92" s="200"/>
      <c r="U92" s="217">
        <v>0.9</v>
      </c>
      <c r="V92" s="199">
        <v>0.9</v>
      </c>
      <c r="W92" s="199"/>
      <c r="X92" s="200"/>
      <c r="Y92" s="588"/>
      <c r="Z92" s="349">
        <v>27</v>
      </c>
      <c r="AA92" s="351">
        <v>27</v>
      </c>
      <c r="AB92" s="353">
        <v>27</v>
      </c>
    </row>
    <row r="93" spans="1:30" ht="18" customHeight="1" x14ac:dyDescent="0.2">
      <c r="A93" s="337"/>
      <c r="B93" s="340"/>
      <c r="C93" s="343"/>
      <c r="D93" s="379"/>
      <c r="E93" s="585"/>
      <c r="F93" s="585"/>
      <c r="G93" s="377"/>
      <c r="H93" s="177" t="s">
        <v>13</v>
      </c>
      <c r="I93" s="228"/>
      <c r="J93" s="229"/>
      <c r="K93" s="229"/>
      <c r="L93" s="230"/>
      <c r="M93" s="288"/>
      <c r="N93" s="289"/>
      <c r="O93" s="203"/>
      <c r="P93" s="204"/>
      <c r="Q93" s="217"/>
      <c r="R93" s="199"/>
      <c r="S93" s="199"/>
      <c r="T93" s="200"/>
      <c r="U93" s="217"/>
      <c r="V93" s="199"/>
      <c r="W93" s="199"/>
      <c r="X93" s="200"/>
      <c r="Y93" s="588"/>
      <c r="Z93" s="350"/>
      <c r="AA93" s="352"/>
      <c r="AB93" s="354"/>
    </row>
    <row r="94" spans="1:30" ht="17.25" customHeight="1" x14ac:dyDescent="0.2">
      <c r="A94" s="337"/>
      <c r="B94" s="340"/>
      <c r="C94" s="343"/>
      <c r="D94" s="374" t="s">
        <v>33</v>
      </c>
      <c r="E94" s="585"/>
      <c r="F94" s="585"/>
      <c r="G94" s="377"/>
      <c r="H94" s="177" t="s">
        <v>49</v>
      </c>
      <c r="I94" s="228">
        <v>0.2</v>
      </c>
      <c r="J94" s="229">
        <v>0.2</v>
      </c>
      <c r="K94" s="229"/>
      <c r="L94" s="230"/>
      <c r="M94" s="288">
        <v>0.2</v>
      </c>
      <c r="N94" s="289">
        <v>0.2</v>
      </c>
      <c r="O94" s="203"/>
      <c r="P94" s="204"/>
      <c r="Q94" s="217">
        <v>0.2</v>
      </c>
      <c r="R94" s="199">
        <v>0.2</v>
      </c>
      <c r="S94" s="199"/>
      <c r="T94" s="200"/>
      <c r="U94" s="217">
        <v>0.2</v>
      </c>
      <c r="V94" s="199">
        <v>0.2</v>
      </c>
      <c r="W94" s="199"/>
      <c r="X94" s="200"/>
      <c r="Y94" s="588"/>
      <c r="Z94" s="368"/>
      <c r="AA94" s="370"/>
      <c r="AB94" s="372"/>
    </row>
    <row r="95" spans="1:30" ht="17.25" customHeight="1" x14ac:dyDescent="0.2">
      <c r="A95" s="337"/>
      <c r="B95" s="340"/>
      <c r="C95" s="343"/>
      <c r="D95" s="379"/>
      <c r="E95" s="585"/>
      <c r="F95" s="585"/>
      <c r="G95" s="377"/>
      <c r="H95" s="177" t="s">
        <v>13</v>
      </c>
      <c r="I95" s="228"/>
      <c r="J95" s="229"/>
      <c r="K95" s="229"/>
      <c r="L95" s="230"/>
      <c r="M95" s="288"/>
      <c r="N95" s="289"/>
      <c r="O95" s="203"/>
      <c r="P95" s="204"/>
      <c r="Q95" s="217"/>
      <c r="R95" s="199"/>
      <c r="S95" s="199"/>
      <c r="T95" s="200"/>
      <c r="U95" s="217"/>
      <c r="V95" s="199"/>
      <c r="W95" s="199"/>
      <c r="X95" s="200"/>
      <c r="Y95" s="588"/>
      <c r="Z95" s="369"/>
      <c r="AA95" s="371"/>
      <c r="AB95" s="373"/>
    </row>
    <row r="96" spans="1:30" ht="19.5" customHeight="1" x14ac:dyDescent="0.2">
      <c r="A96" s="337"/>
      <c r="B96" s="340"/>
      <c r="C96" s="343"/>
      <c r="D96" s="374" t="s">
        <v>34</v>
      </c>
      <c r="E96" s="585"/>
      <c r="F96" s="585"/>
      <c r="G96" s="377"/>
      <c r="H96" s="177" t="s">
        <v>49</v>
      </c>
      <c r="I96" s="228">
        <v>0.2</v>
      </c>
      <c r="J96" s="229">
        <v>0.2</v>
      </c>
      <c r="K96" s="229"/>
      <c r="L96" s="230"/>
      <c r="M96" s="288">
        <v>0.2</v>
      </c>
      <c r="N96" s="289">
        <v>0.2</v>
      </c>
      <c r="O96" s="203"/>
      <c r="P96" s="204"/>
      <c r="Q96" s="217">
        <v>0.2</v>
      </c>
      <c r="R96" s="199">
        <v>0.2</v>
      </c>
      <c r="S96" s="199"/>
      <c r="T96" s="200"/>
      <c r="U96" s="217">
        <v>0.2</v>
      </c>
      <c r="V96" s="199">
        <v>0.2</v>
      </c>
      <c r="W96" s="199"/>
      <c r="X96" s="200"/>
      <c r="Y96" s="588"/>
      <c r="Z96" s="349">
        <v>8</v>
      </c>
      <c r="AA96" s="351">
        <v>8</v>
      </c>
      <c r="AB96" s="353">
        <v>8</v>
      </c>
    </row>
    <row r="97" spans="1:31" ht="19.5" customHeight="1" x14ac:dyDescent="0.2">
      <c r="A97" s="337"/>
      <c r="B97" s="340"/>
      <c r="C97" s="343"/>
      <c r="D97" s="379"/>
      <c r="E97" s="585"/>
      <c r="F97" s="585"/>
      <c r="G97" s="377"/>
      <c r="H97" s="177" t="s">
        <v>13</v>
      </c>
      <c r="I97" s="228"/>
      <c r="J97" s="229"/>
      <c r="K97" s="229"/>
      <c r="L97" s="230"/>
      <c r="M97" s="288"/>
      <c r="N97" s="289"/>
      <c r="O97" s="203"/>
      <c r="P97" s="204"/>
      <c r="Q97" s="217"/>
      <c r="R97" s="199"/>
      <c r="S97" s="199"/>
      <c r="T97" s="200"/>
      <c r="U97" s="217"/>
      <c r="V97" s="199"/>
      <c r="W97" s="199"/>
      <c r="X97" s="200"/>
      <c r="Y97" s="588"/>
      <c r="Z97" s="350"/>
      <c r="AA97" s="352"/>
      <c r="AB97" s="354"/>
    </row>
    <row r="98" spans="1:31" ht="19.5" customHeight="1" x14ac:dyDescent="0.2">
      <c r="A98" s="337"/>
      <c r="B98" s="340"/>
      <c r="C98" s="343"/>
      <c r="D98" s="374" t="s">
        <v>35</v>
      </c>
      <c r="E98" s="585"/>
      <c r="F98" s="585"/>
      <c r="G98" s="377"/>
      <c r="H98" s="177" t="s">
        <v>49</v>
      </c>
      <c r="I98" s="228">
        <v>0.9</v>
      </c>
      <c r="J98" s="229">
        <v>0.9</v>
      </c>
      <c r="K98" s="229"/>
      <c r="L98" s="230"/>
      <c r="M98" s="288">
        <v>0.9</v>
      </c>
      <c r="N98" s="289">
        <v>0.9</v>
      </c>
      <c r="O98" s="203"/>
      <c r="P98" s="204"/>
      <c r="Q98" s="217">
        <v>0.9</v>
      </c>
      <c r="R98" s="199">
        <v>0.9</v>
      </c>
      <c r="S98" s="199"/>
      <c r="T98" s="200"/>
      <c r="U98" s="217">
        <v>0.9</v>
      </c>
      <c r="V98" s="199">
        <v>0.9</v>
      </c>
      <c r="W98" s="199"/>
      <c r="X98" s="200"/>
      <c r="Y98" s="588"/>
      <c r="Z98" s="349">
        <v>17</v>
      </c>
      <c r="AA98" s="351">
        <v>17</v>
      </c>
      <c r="AB98" s="353">
        <v>17</v>
      </c>
    </row>
    <row r="99" spans="1:31" ht="19.5" customHeight="1" x14ac:dyDescent="0.2">
      <c r="A99" s="337"/>
      <c r="B99" s="340"/>
      <c r="C99" s="343"/>
      <c r="D99" s="379"/>
      <c r="E99" s="585"/>
      <c r="F99" s="585"/>
      <c r="G99" s="377"/>
      <c r="H99" s="177" t="s">
        <v>13</v>
      </c>
      <c r="I99" s="228"/>
      <c r="J99" s="229"/>
      <c r="K99" s="229"/>
      <c r="L99" s="230"/>
      <c r="M99" s="288"/>
      <c r="N99" s="289"/>
      <c r="O99" s="203"/>
      <c r="P99" s="204"/>
      <c r="Q99" s="217"/>
      <c r="R99" s="199"/>
      <c r="S99" s="199"/>
      <c r="T99" s="200"/>
      <c r="U99" s="217"/>
      <c r="V99" s="199"/>
      <c r="W99" s="199"/>
      <c r="X99" s="200"/>
      <c r="Y99" s="588"/>
      <c r="Z99" s="350"/>
      <c r="AA99" s="352"/>
      <c r="AB99" s="354"/>
    </row>
    <row r="100" spans="1:31" ht="18" customHeight="1" x14ac:dyDescent="0.2">
      <c r="A100" s="337"/>
      <c r="B100" s="340"/>
      <c r="C100" s="343"/>
      <c r="D100" s="374" t="s">
        <v>36</v>
      </c>
      <c r="E100" s="585"/>
      <c r="F100" s="585"/>
      <c r="G100" s="377"/>
      <c r="H100" s="177" t="s">
        <v>49</v>
      </c>
      <c r="I100" s="228">
        <v>0.2</v>
      </c>
      <c r="J100" s="229">
        <v>0.2</v>
      </c>
      <c r="K100" s="229"/>
      <c r="L100" s="230"/>
      <c r="M100" s="288">
        <v>0.2</v>
      </c>
      <c r="N100" s="289">
        <v>0.2</v>
      </c>
      <c r="O100" s="203"/>
      <c r="P100" s="204"/>
      <c r="Q100" s="217">
        <v>0.2</v>
      </c>
      <c r="R100" s="199">
        <v>0.2</v>
      </c>
      <c r="S100" s="199"/>
      <c r="T100" s="200"/>
      <c r="U100" s="217">
        <v>0.2</v>
      </c>
      <c r="V100" s="199">
        <v>0.2</v>
      </c>
      <c r="W100" s="199"/>
      <c r="X100" s="200"/>
      <c r="Y100" s="588"/>
      <c r="Z100" s="349">
        <v>5</v>
      </c>
      <c r="AA100" s="351">
        <v>5</v>
      </c>
      <c r="AB100" s="353">
        <v>5</v>
      </c>
    </row>
    <row r="101" spans="1:31" ht="18" customHeight="1" x14ac:dyDescent="0.2">
      <c r="A101" s="337"/>
      <c r="B101" s="340"/>
      <c r="C101" s="343"/>
      <c r="D101" s="379"/>
      <c r="E101" s="585"/>
      <c r="F101" s="585"/>
      <c r="G101" s="377"/>
      <c r="H101" s="177" t="s">
        <v>13</v>
      </c>
      <c r="I101" s="228"/>
      <c r="J101" s="229"/>
      <c r="K101" s="229"/>
      <c r="L101" s="230"/>
      <c r="M101" s="288"/>
      <c r="N101" s="289"/>
      <c r="O101" s="203"/>
      <c r="P101" s="204"/>
      <c r="Q101" s="217"/>
      <c r="R101" s="199"/>
      <c r="S101" s="199"/>
      <c r="T101" s="200"/>
      <c r="U101" s="217"/>
      <c r="V101" s="199"/>
      <c r="W101" s="199"/>
      <c r="X101" s="200"/>
      <c r="Y101" s="588"/>
      <c r="Z101" s="350"/>
      <c r="AA101" s="352"/>
      <c r="AB101" s="354"/>
    </row>
    <row r="102" spans="1:31" ht="20.25" customHeight="1" x14ac:dyDescent="0.2">
      <c r="A102" s="337"/>
      <c r="B102" s="340"/>
      <c r="C102" s="343"/>
      <c r="D102" s="374" t="s">
        <v>37</v>
      </c>
      <c r="E102" s="585"/>
      <c r="F102" s="585"/>
      <c r="G102" s="377"/>
      <c r="H102" s="177" t="s">
        <v>49</v>
      </c>
      <c r="I102" s="228">
        <v>0.6</v>
      </c>
      <c r="J102" s="229">
        <v>0.6</v>
      </c>
      <c r="K102" s="229"/>
      <c r="L102" s="230"/>
      <c r="M102" s="324">
        <v>0.6</v>
      </c>
      <c r="N102" s="232">
        <v>0.6</v>
      </c>
      <c r="O102" s="203"/>
      <c r="P102" s="204"/>
      <c r="Q102" s="217">
        <v>0.6</v>
      </c>
      <c r="R102" s="199">
        <v>0.6</v>
      </c>
      <c r="S102" s="199"/>
      <c r="T102" s="200"/>
      <c r="U102" s="217">
        <v>0.6</v>
      </c>
      <c r="V102" s="199">
        <v>0.6</v>
      </c>
      <c r="W102" s="199"/>
      <c r="X102" s="200"/>
      <c r="Y102" s="588"/>
      <c r="Z102" s="349">
        <v>17</v>
      </c>
      <c r="AA102" s="351">
        <v>17</v>
      </c>
      <c r="AB102" s="353">
        <v>17</v>
      </c>
    </row>
    <row r="103" spans="1:31" ht="20.25" customHeight="1" x14ac:dyDescent="0.2">
      <c r="A103" s="337"/>
      <c r="B103" s="340"/>
      <c r="C103" s="343"/>
      <c r="D103" s="379"/>
      <c r="E103" s="585"/>
      <c r="F103" s="585"/>
      <c r="G103" s="377"/>
      <c r="H103" s="177" t="s">
        <v>13</v>
      </c>
      <c r="I103" s="234"/>
      <c r="J103" s="235"/>
      <c r="K103" s="235"/>
      <c r="L103" s="236"/>
      <c r="M103" s="293"/>
      <c r="N103" s="271"/>
      <c r="O103" s="209"/>
      <c r="P103" s="210"/>
      <c r="Q103" s="290"/>
      <c r="R103" s="207"/>
      <c r="S103" s="207"/>
      <c r="T103" s="208"/>
      <c r="U103" s="290"/>
      <c r="V103" s="207"/>
      <c r="W103" s="207"/>
      <c r="X103" s="208"/>
      <c r="Y103" s="588"/>
      <c r="Z103" s="350"/>
      <c r="AA103" s="352"/>
      <c r="AB103" s="354"/>
    </row>
    <row r="104" spans="1:31" ht="18" customHeight="1" x14ac:dyDescent="0.2">
      <c r="A104" s="338"/>
      <c r="B104" s="341"/>
      <c r="C104" s="344"/>
      <c r="D104" s="374" t="s">
        <v>38</v>
      </c>
      <c r="E104" s="585"/>
      <c r="F104" s="585"/>
      <c r="G104" s="377"/>
      <c r="H104" s="177" t="s">
        <v>49</v>
      </c>
      <c r="I104" s="234">
        <v>1.6</v>
      </c>
      <c r="J104" s="235">
        <v>1.6</v>
      </c>
      <c r="K104" s="235"/>
      <c r="L104" s="236"/>
      <c r="M104" s="293">
        <v>1.6</v>
      </c>
      <c r="N104" s="271">
        <v>1.6</v>
      </c>
      <c r="O104" s="209"/>
      <c r="P104" s="210"/>
      <c r="Q104" s="290">
        <v>1.6</v>
      </c>
      <c r="R104" s="207">
        <v>1.6</v>
      </c>
      <c r="S104" s="207"/>
      <c r="T104" s="208"/>
      <c r="U104" s="290">
        <v>1.6</v>
      </c>
      <c r="V104" s="207">
        <v>1.6</v>
      </c>
      <c r="W104" s="207"/>
      <c r="X104" s="208"/>
      <c r="Y104" s="588"/>
      <c r="Z104" s="349">
        <v>38</v>
      </c>
      <c r="AA104" s="351">
        <v>38</v>
      </c>
      <c r="AB104" s="353">
        <v>38</v>
      </c>
    </row>
    <row r="105" spans="1:31" ht="18" customHeight="1" x14ac:dyDescent="0.2">
      <c r="A105" s="338"/>
      <c r="B105" s="341"/>
      <c r="C105" s="344"/>
      <c r="D105" s="379"/>
      <c r="E105" s="585"/>
      <c r="F105" s="585"/>
      <c r="G105" s="377"/>
      <c r="H105" s="177" t="s">
        <v>13</v>
      </c>
      <c r="I105" s="234"/>
      <c r="J105" s="235"/>
      <c r="K105" s="235"/>
      <c r="L105" s="236"/>
      <c r="M105" s="293"/>
      <c r="N105" s="271"/>
      <c r="O105" s="209"/>
      <c r="P105" s="210"/>
      <c r="Q105" s="290"/>
      <c r="R105" s="207"/>
      <c r="S105" s="207"/>
      <c r="T105" s="208"/>
      <c r="U105" s="290"/>
      <c r="V105" s="207"/>
      <c r="W105" s="207"/>
      <c r="X105" s="208"/>
      <c r="Y105" s="588"/>
      <c r="Z105" s="350"/>
      <c r="AA105" s="352"/>
      <c r="AB105" s="354"/>
    </row>
    <row r="106" spans="1:31" ht="18" customHeight="1" x14ac:dyDescent="0.2">
      <c r="A106" s="338"/>
      <c r="B106" s="341"/>
      <c r="C106" s="344"/>
      <c r="D106" s="374" t="s">
        <v>39</v>
      </c>
      <c r="E106" s="585"/>
      <c r="F106" s="585"/>
      <c r="G106" s="377"/>
      <c r="H106" s="177" t="s">
        <v>49</v>
      </c>
      <c r="I106" s="228">
        <v>2</v>
      </c>
      <c r="J106" s="229">
        <v>2</v>
      </c>
      <c r="K106" s="229"/>
      <c r="L106" s="230"/>
      <c r="M106" s="324">
        <v>2</v>
      </c>
      <c r="N106" s="232">
        <v>2</v>
      </c>
      <c r="O106" s="203"/>
      <c r="P106" s="204"/>
      <c r="Q106" s="217">
        <v>2</v>
      </c>
      <c r="R106" s="199">
        <v>2</v>
      </c>
      <c r="S106" s="199"/>
      <c r="T106" s="216"/>
      <c r="U106" s="217">
        <v>2</v>
      </c>
      <c r="V106" s="199">
        <v>2</v>
      </c>
      <c r="W106" s="199"/>
      <c r="X106" s="200"/>
      <c r="Y106" s="588"/>
      <c r="Z106" s="349">
        <v>52</v>
      </c>
      <c r="AA106" s="351">
        <v>52</v>
      </c>
      <c r="AB106" s="353">
        <v>52</v>
      </c>
    </row>
    <row r="107" spans="1:31" ht="18" customHeight="1" x14ac:dyDescent="0.2">
      <c r="A107" s="338"/>
      <c r="B107" s="341"/>
      <c r="C107" s="344"/>
      <c r="D107" s="379"/>
      <c r="E107" s="585"/>
      <c r="F107" s="585"/>
      <c r="G107" s="377"/>
      <c r="H107" s="177" t="s">
        <v>13</v>
      </c>
      <c r="I107" s="234"/>
      <c r="J107" s="235"/>
      <c r="K107" s="235"/>
      <c r="L107" s="291"/>
      <c r="M107" s="293"/>
      <c r="N107" s="271"/>
      <c r="O107" s="209"/>
      <c r="P107" s="292"/>
      <c r="Q107" s="290"/>
      <c r="R107" s="207"/>
      <c r="S107" s="207"/>
      <c r="T107" s="283"/>
      <c r="U107" s="290"/>
      <c r="V107" s="207"/>
      <c r="W107" s="207"/>
      <c r="X107" s="280"/>
      <c r="Y107" s="589"/>
      <c r="Z107" s="350"/>
      <c r="AA107" s="352"/>
      <c r="AB107" s="354"/>
    </row>
    <row r="108" spans="1:31" s="25" customFormat="1" ht="34.5" customHeight="1" thickBot="1" x14ac:dyDescent="0.25">
      <c r="A108" s="338"/>
      <c r="B108" s="341"/>
      <c r="C108" s="344"/>
      <c r="D108" s="151" t="s">
        <v>92</v>
      </c>
      <c r="E108" s="585"/>
      <c r="F108" s="585"/>
      <c r="G108" s="377"/>
      <c r="H108" s="183" t="s">
        <v>13</v>
      </c>
      <c r="I108" s="234">
        <v>8</v>
      </c>
      <c r="J108" s="235">
        <v>8</v>
      </c>
      <c r="K108" s="235"/>
      <c r="L108" s="291"/>
      <c r="M108" s="293">
        <v>8</v>
      </c>
      <c r="N108" s="271">
        <v>8</v>
      </c>
      <c r="O108" s="271"/>
      <c r="P108" s="282"/>
      <c r="Q108" s="290">
        <v>8</v>
      </c>
      <c r="R108" s="207">
        <v>8</v>
      </c>
      <c r="S108" s="235"/>
      <c r="T108" s="294"/>
      <c r="U108" s="290">
        <v>8</v>
      </c>
      <c r="V108" s="207">
        <v>8</v>
      </c>
      <c r="W108" s="235"/>
      <c r="X108" s="291"/>
      <c r="Y108" s="184"/>
      <c r="Z108" s="321"/>
      <c r="AA108" s="322"/>
      <c r="AB108" s="323"/>
      <c r="AC108" s="153"/>
    </row>
    <row r="109" spans="1:31" ht="27.75" customHeight="1" thickBot="1" x14ac:dyDescent="0.25">
      <c r="A109" s="339"/>
      <c r="B109" s="342"/>
      <c r="C109" s="345"/>
      <c r="D109" s="35"/>
      <c r="E109" s="586"/>
      <c r="F109" s="586"/>
      <c r="G109" s="378"/>
      <c r="H109" s="179" t="s">
        <v>7</v>
      </c>
      <c r="I109" s="320">
        <f>SUM(I89:I108)</f>
        <v>30.7</v>
      </c>
      <c r="J109" s="249">
        <f>SUM(J89:J108)</f>
        <v>30.7</v>
      </c>
      <c r="K109" s="87"/>
      <c r="L109" s="220"/>
      <c r="M109" s="218">
        <f>SUM(M89:M108)</f>
        <v>30.999999999999996</v>
      </c>
      <c r="N109" s="295">
        <f>SUM(N89:N108)</f>
        <v>30.999999999999996</v>
      </c>
      <c r="O109" s="87"/>
      <c r="P109" s="220"/>
      <c r="Q109" s="296">
        <f>SUM(Q89:Q108)</f>
        <v>30.7</v>
      </c>
      <c r="R109" s="297">
        <f>SUM(R89:R108)</f>
        <v>30.7</v>
      </c>
      <c r="S109" s="87"/>
      <c r="T109" s="220"/>
      <c r="U109" s="218">
        <f>SUM(U89:U108)</f>
        <v>30.7</v>
      </c>
      <c r="V109" s="295">
        <f>SUM(V89:V108)</f>
        <v>30.7</v>
      </c>
      <c r="W109" s="87"/>
      <c r="X109" s="220"/>
      <c r="Y109" s="590"/>
      <c r="Z109" s="590"/>
      <c r="AA109" s="590"/>
      <c r="AB109" s="591"/>
      <c r="AC109" s="25"/>
    </row>
    <row r="110" spans="1:31" ht="19.5" customHeight="1" thickBot="1" x14ac:dyDescent="0.25">
      <c r="A110" s="172" t="s">
        <v>16</v>
      </c>
      <c r="B110" s="52" t="s">
        <v>18</v>
      </c>
      <c r="C110" s="53" t="s">
        <v>62</v>
      </c>
      <c r="D110" s="358" t="s">
        <v>63</v>
      </c>
      <c r="E110" s="347"/>
      <c r="F110" s="347"/>
      <c r="G110" s="347"/>
      <c r="H110" s="347"/>
      <c r="I110" s="347"/>
      <c r="J110" s="347"/>
      <c r="K110" s="347"/>
      <c r="L110" s="347"/>
      <c r="M110" s="347"/>
      <c r="N110" s="347"/>
      <c r="O110" s="347"/>
      <c r="P110" s="347"/>
      <c r="Q110" s="347"/>
      <c r="R110" s="365"/>
      <c r="S110" s="347"/>
      <c r="T110" s="347"/>
      <c r="U110" s="347"/>
      <c r="V110" s="347"/>
      <c r="W110" s="347"/>
      <c r="X110" s="347"/>
      <c r="Y110" s="347"/>
      <c r="Z110" s="347"/>
      <c r="AA110" s="347"/>
      <c r="AB110" s="348"/>
      <c r="AC110" s="25"/>
      <c r="AD110" s="5"/>
      <c r="AE110" s="6"/>
    </row>
    <row r="111" spans="1:31" ht="19.5" customHeight="1" x14ac:dyDescent="0.2">
      <c r="A111" s="337"/>
      <c r="B111" s="340"/>
      <c r="C111" s="433"/>
      <c r="D111" s="137" t="s">
        <v>30</v>
      </c>
      <c r="E111" s="393">
        <v>288712070</v>
      </c>
      <c r="F111" s="393">
        <v>288712070</v>
      </c>
      <c r="G111" s="581" t="s">
        <v>88</v>
      </c>
      <c r="H111" s="185" t="s">
        <v>13</v>
      </c>
      <c r="I111" s="227">
        <v>7.7</v>
      </c>
      <c r="J111" s="223">
        <v>7.7</v>
      </c>
      <c r="K111" s="190"/>
      <c r="L111" s="192"/>
      <c r="M111" s="298">
        <v>8.3000000000000007</v>
      </c>
      <c r="N111" s="194">
        <v>8.3000000000000007</v>
      </c>
      <c r="O111" s="257"/>
      <c r="P111" s="195"/>
      <c r="Q111" s="299">
        <v>7.6589999999999998</v>
      </c>
      <c r="R111" s="223">
        <v>7.7</v>
      </c>
      <c r="S111" s="268"/>
      <c r="T111" s="192"/>
      <c r="U111" s="227">
        <v>7.6589999999999998</v>
      </c>
      <c r="V111" s="223">
        <v>7.7</v>
      </c>
      <c r="W111" s="268"/>
      <c r="X111" s="192"/>
      <c r="Y111" s="355" t="s">
        <v>86</v>
      </c>
      <c r="Z111" s="13">
        <v>3</v>
      </c>
      <c r="AA111" s="146">
        <v>3</v>
      </c>
      <c r="AB111" s="158">
        <v>3</v>
      </c>
      <c r="AC111" s="25"/>
      <c r="AD111" s="19"/>
    </row>
    <row r="112" spans="1:31" ht="19.5" customHeight="1" x14ac:dyDescent="0.2">
      <c r="A112" s="337"/>
      <c r="B112" s="340"/>
      <c r="C112" s="433"/>
      <c r="D112" s="138" t="s">
        <v>31</v>
      </c>
      <c r="E112" s="394"/>
      <c r="F112" s="394"/>
      <c r="G112" s="582"/>
      <c r="H112" s="186" t="s">
        <v>13</v>
      </c>
      <c r="I112" s="300">
        <v>3.6</v>
      </c>
      <c r="J112" s="301">
        <v>3.6</v>
      </c>
      <c r="K112" s="212"/>
      <c r="L112" s="200"/>
      <c r="M112" s="302">
        <v>4.0999999999999996</v>
      </c>
      <c r="N112" s="202">
        <v>4.0999999999999996</v>
      </c>
      <c r="O112" s="303"/>
      <c r="P112" s="204"/>
      <c r="Q112" s="304">
        <v>3.6059999999999999</v>
      </c>
      <c r="R112" s="301">
        <v>3.6</v>
      </c>
      <c r="S112" s="212"/>
      <c r="T112" s="200"/>
      <c r="U112" s="300">
        <v>3.6059999999999999</v>
      </c>
      <c r="V112" s="301">
        <v>3.6</v>
      </c>
      <c r="W112" s="212"/>
      <c r="X112" s="200"/>
      <c r="Y112" s="356"/>
      <c r="Z112" s="17">
        <v>1</v>
      </c>
      <c r="AA112" s="18">
        <v>1</v>
      </c>
      <c r="AB112" s="159">
        <v>1</v>
      </c>
      <c r="AC112" s="25"/>
      <c r="AD112" s="19"/>
    </row>
    <row r="113" spans="1:49" ht="19.5" customHeight="1" x14ac:dyDescent="0.2">
      <c r="A113" s="337"/>
      <c r="B113" s="340"/>
      <c r="C113" s="433"/>
      <c r="D113" s="138" t="s">
        <v>32</v>
      </c>
      <c r="E113" s="394"/>
      <c r="F113" s="394"/>
      <c r="G113" s="582"/>
      <c r="H113" s="186" t="s">
        <v>13</v>
      </c>
      <c r="I113" s="300">
        <v>3</v>
      </c>
      <c r="J113" s="301">
        <v>3</v>
      </c>
      <c r="K113" s="212"/>
      <c r="L113" s="200"/>
      <c r="M113" s="302">
        <v>3.2</v>
      </c>
      <c r="N113" s="202">
        <v>3.2</v>
      </c>
      <c r="O113" s="303"/>
      <c r="P113" s="204"/>
      <c r="Q113" s="304">
        <v>3</v>
      </c>
      <c r="R113" s="301">
        <v>3</v>
      </c>
      <c r="S113" s="212"/>
      <c r="T113" s="200"/>
      <c r="U113" s="300">
        <v>3</v>
      </c>
      <c r="V113" s="301">
        <v>3</v>
      </c>
      <c r="W113" s="212"/>
      <c r="X113" s="200"/>
      <c r="Y113" s="356"/>
      <c r="Z113" s="17">
        <v>1</v>
      </c>
      <c r="AA113" s="18">
        <v>1</v>
      </c>
      <c r="AB113" s="159">
        <v>1</v>
      </c>
      <c r="AC113" s="25"/>
      <c r="AD113" s="19"/>
    </row>
    <row r="114" spans="1:49" ht="19.5" customHeight="1" x14ac:dyDescent="0.2">
      <c r="A114" s="337"/>
      <c r="B114" s="340"/>
      <c r="C114" s="433"/>
      <c r="D114" s="138" t="s">
        <v>33</v>
      </c>
      <c r="E114" s="394"/>
      <c r="F114" s="394"/>
      <c r="G114" s="582"/>
      <c r="H114" s="186" t="s">
        <v>13</v>
      </c>
      <c r="I114" s="300">
        <v>3.6</v>
      </c>
      <c r="J114" s="301">
        <v>3.6</v>
      </c>
      <c r="K114" s="212"/>
      <c r="L114" s="200"/>
      <c r="M114" s="302">
        <v>4</v>
      </c>
      <c r="N114" s="202">
        <v>4</v>
      </c>
      <c r="O114" s="303"/>
      <c r="P114" s="204"/>
      <c r="Q114" s="304">
        <v>3.6059999999999999</v>
      </c>
      <c r="R114" s="301">
        <v>3.6</v>
      </c>
      <c r="S114" s="212"/>
      <c r="T114" s="200"/>
      <c r="U114" s="300">
        <v>3.6059999999999999</v>
      </c>
      <c r="V114" s="301">
        <v>3.6</v>
      </c>
      <c r="W114" s="212"/>
      <c r="X114" s="200"/>
      <c r="Y114" s="356"/>
      <c r="Z114" s="17">
        <v>1</v>
      </c>
      <c r="AA114" s="18">
        <v>1</v>
      </c>
      <c r="AB114" s="159">
        <v>1</v>
      </c>
      <c r="AC114" s="25"/>
      <c r="AD114" s="19"/>
    </row>
    <row r="115" spans="1:49" ht="19.5" customHeight="1" x14ac:dyDescent="0.2">
      <c r="A115" s="337"/>
      <c r="B115" s="340"/>
      <c r="C115" s="433"/>
      <c r="D115" s="138" t="s">
        <v>34</v>
      </c>
      <c r="E115" s="394"/>
      <c r="F115" s="394"/>
      <c r="G115" s="582"/>
      <c r="H115" s="186" t="s">
        <v>13</v>
      </c>
      <c r="I115" s="300">
        <v>4.2</v>
      </c>
      <c r="J115" s="301">
        <v>4.2</v>
      </c>
      <c r="K115" s="212"/>
      <c r="L115" s="200"/>
      <c r="M115" s="302">
        <v>4.8</v>
      </c>
      <c r="N115" s="202">
        <v>4.8</v>
      </c>
      <c r="O115" s="303"/>
      <c r="P115" s="204"/>
      <c r="Q115" s="304">
        <v>4.1589999999999998</v>
      </c>
      <c r="R115" s="301">
        <v>4.2</v>
      </c>
      <c r="S115" s="212"/>
      <c r="T115" s="200"/>
      <c r="U115" s="300">
        <v>4.1589999999999998</v>
      </c>
      <c r="V115" s="301">
        <v>4.2</v>
      </c>
      <c r="W115" s="212"/>
      <c r="X115" s="200"/>
      <c r="Y115" s="356"/>
      <c r="Z115" s="17">
        <v>1</v>
      </c>
      <c r="AA115" s="18">
        <v>1</v>
      </c>
      <c r="AB115" s="159">
        <v>1</v>
      </c>
      <c r="AC115" s="25"/>
      <c r="AD115" s="19"/>
    </row>
    <row r="116" spans="1:49" ht="19.5" customHeight="1" x14ac:dyDescent="0.2">
      <c r="A116" s="337"/>
      <c r="B116" s="340"/>
      <c r="C116" s="433"/>
      <c r="D116" s="138" t="s">
        <v>35</v>
      </c>
      <c r="E116" s="394"/>
      <c r="F116" s="394"/>
      <c r="G116" s="582"/>
      <c r="H116" s="186" t="s">
        <v>13</v>
      </c>
      <c r="I116" s="300">
        <v>3</v>
      </c>
      <c r="J116" s="301">
        <v>3</v>
      </c>
      <c r="K116" s="212"/>
      <c r="L116" s="200"/>
      <c r="M116" s="302">
        <v>3.2</v>
      </c>
      <c r="N116" s="202">
        <v>3.2</v>
      </c>
      <c r="O116" s="303"/>
      <c r="P116" s="204"/>
      <c r="Q116" s="304">
        <v>3</v>
      </c>
      <c r="R116" s="301">
        <v>3</v>
      </c>
      <c r="S116" s="212"/>
      <c r="T116" s="200"/>
      <c r="U116" s="300">
        <v>3</v>
      </c>
      <c r="V116" s="301">
        <v>3</v>
      </c>
      <c r="W116" s="212"/>
      <c r="X116" s="200"/>
      <c r="Y116" s="356"/>
      <c r="Z116" s="17">
        <v>1</v>
      </c>
      <c r="AA116" s="18">
        <v>1</v>
      </c>
      <c r="AB116" s="159">
        <v>1</v>
      </c>
      <c r="AC116" s="25"/>
      <c r="AD116" s="19"/>
    </row>
    <row r="117" spans="1:49" ht="19.5" customHeight="1" x14ac:dyDescent="0.2">
      <c r="A117" s="337"/>
      <c r="B117" s="340"/>
      <c r="C117" s="433"/>
      <c r="D117" s="138" t="s">
        <v>36</v>
      </c>
      <c r="E117" s="394"/>
      <c r="F117" s="394"/>
      <c r="G117" s="582"/>
      <c r="H117" s="186" t="s">
        <v>13</v>
      </c>
      <c r="I117" s="300">
        <v>3.3</v>
      </c>
      <c r="J117" s="301">
        <v>3.3</v>
      </c>
      <c r="K117" s="212"/>
      <c r="L117" s="200"/>
      <c r="M117" s="302">
        <v>3.6</v>
      </c>
      <c r="N117" s="202">
        <v>3.6</v>
      </c>
      <c r="O117" s="303"/>
      <c r="P117" s="204"/>
      <c r="Q117" s="304">
        <v>3.3290000000000002</v>
      </c>
      <c r="R117" s="301">
        <v>3.3</v>
      </c>
      <c r="S117" s="212"/>
      <c r="T117" s="200"/>
      <c r="U117" s="300">
        <v>3.3290000000000002</v>
      </c>
      <c r="V117" s="301">
        <v>3.3</v>
      </c>
      <c r="W117" s="212"/>
      <c r="X117" s="200"/>
      <c r="Y117" s="356"/>
      <c r="Z117" s="17">
        <v>1</v>
      </c>
      <c r="AA117" s="18">
        <v>1</v>
      </c>
      <c r="AB117" s="159">
        <v>1</v>
      </c>
      <c r="AC117" s="25"/>
      <c r="AD117" s="19"/>
    </row>
    <row r="118" spans="1:49" ht="19.5" customHeight="1" x14ac:dyDescent="0.2">
      <c r="A118" s="337"/>
      <c r="B118" s="340"/>
      <c r="C118" s="433"/>
      <c r="D118" s="138" t="s">
        <v>37</v>
      </c>
      <c r="E118" s="394"/>
      <c r="F118" s="394"/>
      <c r="G118" s="582"/>
      <c r="H118" s="186" t="s">
        <v>13</v>
      </c>
      <c r="I118" s="300">
        <v>3.6</v>
      </c>
      <c r="J118" s="301">
        <v>3.6</v>
      </c>
      <c r="K118" s="212"/>
      <c r="L118" s="200"/>
      <c r="M118" s="302">
        <v>4</v>
      </c>
      <c r="N118" s="202">
        <v>4</v>
      </c>
      <c r="O118" s="303"/>
      <c r="P118" s="204"/>
      <c r="Q118" s="304">
        <v>3.6</v>
      </c>
      <c r="R118" s="301">
        <v>3.6</v>
      </c>
      <c r="S118" s="212"/>
      <c r="T118" s="200"/>
      <c r="U118" s="300">
        <v>3.6</v>
      </c>
      <c r="V118" s="301">
        <v>3.6</v>
      </c>
      <c r="W118" s="212"/>
      <c r="X118" s="200"/>
      <c r="Y118" s="356"/>
      <c r="Z118" s="17">
        <v>1</v>
      </c>
      <c r="AA118" s="18">
        <v>1</v>
      </c>
      <c r="AB118" s="159">
        <v>1</v>
      </c>
      <c r="AC118" s="25"/>
      <c r="AD118" s="19"/>
    </row>
    <row r="119" spans="1:49" ht="19.5" customHeight="1" x14ac:dyDescent="0.2">
      <c r="A119" s="338"/>
      <c r="B119" s="341"/>
      <c r="C119" s="434"/>
      <c r="D119" s="138" t="s">
        <v>38</v>
      </c>
      <c r="E119" s="394"/>
      <c r="F119" s="394"/>
      <c r="G119" s="582"/>
      <c r="H119" s="187" t="s">
        <v>13</v>
      </c>
      <c r="I119" s="300">
        <v>4.7</v>
      </c>
      <c r="J119" s="301">
        <v>4.7</v>
      </c>
      <c r="K119" s="274"/>
      <c r="L119" s="208"/>
      <c r="M119" s="302">
        <v>5.5</v>
      </c>
      <c r="N119" s="202">
        <v>5.5</v>
      </c>
      <c r="O119" s="305"/>
      <c r="P119" s="210"/>
      <c r="Q119" s="304">
        <v>4.7119999999999997</v>
      </c>
      <c r="R119" s="301">
        <v>4.7</v>
      </c>
      <c r="S119" s="274"/>
      <c r="T119" s="208"/>
      <c r="U119" s="300">
        <v>4.7119999999999997</v>
      </c>
      <c r="V119" s="301">
        <v>4.7</v>
      </c>
      <c r="W119" s="274"/>
      <c r="X119" s="208"/>
      <c r="Y119" s="356"/>
      <c r="Z119" s="17">
        <v>1</v>
      </c>
      <c r="AA119" s="18">
        <v>1</v>
      </c>
      <c r="AB119" s="159">
        <v>1</v>
      </c>
      <c r="AC119" s="25"/>
      <c r="AD119" s="19"/>
    </row>
    <row r="120" spans="1:49" ht="19.5" customHeight="1" thickBot="1" x14ac:dyDescent="0.25">
      <c r="A120" s="338"/>
      <c r="B120" s="341"/>
      <c r="C120" s="434"/>
      <c r="D120" s="139" t="s">
        <v>39</v>
      </c>
      <c r="E120" s="394"/>
      <c r="F120" s="394"/>
      <c r="G120" s="582"/>
      <c r="H120" s="186" t="s">
        <v>13</v>
      </c>
      <c r="I120" s="233">
        <v>6.2</v>
      </c>
      <c r="J120" s="229">
        <v>6.2</v>
      </c>
      <c r="K120" s="306"/>
      <c r="L120" s="200"/>
      <c r="M120" s="307">
        <v>6.9</v>
      </c>
      <c r="N120" s="203">
        <v>6.9</v>
      </c>
      <c r="O120" s="303"/>
      <c r="P120" s="204"/>
      <c r="Q120" s="308">
        <v>6.2119999999999997</v>
      </c>
      <c r="R120" s="229">
        <v>6.2</v>
      </c>
      <c r="S120" s="212"/>
      <c r="T120" s="216"/>
      <c r="U120" s="233">
        <v>6.2119999999999997</v>
      </c>
      <c r="V120" s="229">
        <v>6.2</v>
      </c>
      <c r="W120" s="212"/>
      <c r="X120" s="200"/>
      <c r="Y120" s="357"/>
      <c r="Z120" s="22">
        <v>2</v>
      </c>
      <c r="AA120" s="145">
        <v>2</v>
      </c>
      <c r="AB120" s="160">
        <v>2</v>
      </c>
      <c r="AC120" s="25"/>
      <c r="AD120" s="19"/>
    </row>
    <row r="121" spans="1:49" ht="19.5" customHeight="1" thickBot="1" x14ac:dyDescent="0.25">
      <c r="A121" s="339"/>
      <c r="B121" s="342"/>
      <c r="C121" s="435"/>
      <c r="D121" s="23"/>
      <c r="E121" s="395"/>
      <c r="F121" s="395"/>
      <c r="G121" s="583"/>
      <c r="H121" s="188" t="s">
        <v>7</v>
      </c>
      <c r="I121" s="218">
        <f>SUM(I111:I120)</f>
        <v>42.900000000000006</v>
      </c>
      <c r="J121" s="87">
        <f>SUM(J111:J120)</f>
        <v>42.900000000000006</v>
      </c>
      <c r="K121" s="219"/>
      <c r="L121" s="275"/>
      <c r="M121" s="218">
        <f>SUM(M111:M120)</f>
        <v>47.6</v>
      </c>
      <c r="N121" s="249">
        <f>SUM(N111:N120)</f>
        <v>47.6</v>
      </c>
      <c r="O121" s="219"/>
      <c r="P121" s="220"/>
      <c r="Q121" s="295">
        <f>SUM(Q111:Q120)</f>
        <v>42.88300000000001</v>
      </c>
      <c r="R121" s="252">
        <f>SUM(R111:R120)</f>
        <v>42.900000000000006</v>
      </c>
      <c r="S121" s="219"/>
      <c r="T121" s="275"/>
      <c r="U121" s="218">
        <f>SUM(U111:U120)</f>
        <v>42.88300000000001</v>
      </c>
      <c r="V121" s="87">
        <f>SUM(V111:V120)</f>
        <v>42.900000000000006</v>
      </c>
      <c r="W121" s="219"/>
      <c r="X121" s="220"/>
      <c r="Y121" s="579"/>
      <c r="Z121" s="579"/>
      <c r="AA121" s="579"/>
      <c r="AB121" s="580"/>
      <c r="AC121" s="25"/>
      <c r="AD121" s="19"/>
    </row>
    <row r="122" spans="1:49" ht="20.25" customHeight="1" thickBot="1" x14ac:dyDescent="0.25">
      <c r="A122" s="157" t="s">
        <v>16</v>
      </c>
      <c r="B122" s="10" t="s">
        <v>18</v>
      </c>
      <c r="C122" s="383" t="s">
        <v>41</v>
      </c>
      <c r="D122" s="384"/>
      <c r="E122" s="384"/>
      <c r="F122" s="384"/>
      <c r="G122" s="384"/>
      <c r="H122" s="384"/>
      <c r="I122" s="309">
        <f>SUM(I60,I73,I87,I109,I121)</f>
        <v>406.4</v>
      </c>
      <c r="J122" s="310">
        <f>SUM(J60,J73,J87,J109,J121)</f>
        <v>406.19999999999993</v>
      </c>
      <c r="K122" s="310"/>
      <c r="L122" s="311">
        <f>SUM(L60+L73+L87+L109+L121)</f>
        <v>0.2</v>
      </c>
      <c r="M122" s="309">
        <f>SUM(M60,M73,M87,M109,M121)</f>
        <v>542.5</v>
      </c>
      <c r="N122" s="310">
        <f>SUM(N60,N73,N87,N109,N121)</f>
        <v>526</v>
      </c>
      <c r="O122" s="310"/>
      <c r="P122" s="311">
        <f>SUM(P73+P87+P109+P121)</f>
        <v>16.5</v>
      </c>
      <c r="Q122" s="309">
        <f>SUM(Q60,Q73,Q87,Q109,Q121)</f>
        <v>416.28300000000002</v>
      </c>
      <c r="R122" s="310">
        <f>SUM(R60,R73,R87,R109,R121)</f>
        <v>416.30000000000007</v>
      </c>
      <c r="S122" s="310"/>
      <c r="T122" s="311"/>
      <c r="U122" s="309">
        <f>SUM(U60,U73,U87,U109,U121)</f>
        <v>416.28300000000002</v>
      </c>
      <c r="V122" s="310">
        <f>SUM(V60,V73,V87,V109,V121)</f>
        <v>416.30000000000007</v>
      </c>
      <c r="W122" s="310"/>
      <c r="X122" s="311"/>
      <c r="Y122" s="514"/>
      <c r="Z122" s="515"/>
      <c r="AA122" s="515"/>
      <c r="AB122" s="516"/>
    </row>
    <row r="123" spans="1:49" ht="19.5" customHeight="1" thickBot="1" x14ac:dyDescent="0.3">
      <c r="A123" s="173" t="s">
        <v>16</v>
      </c>
      <c r="B123" s="573" t="s">
        <v>42</v>
      </c>
      <c r="C123" s="574"/>
      <c r="D123" s="574"/>
      <c r="E123" s="574"/>
      <c r="F123" s="574"/>
      <c r="G123" s="574"/>
      <c r="H123" s="574"/>
      <c r="I123" s="312">
        <f>I47+I122</f>
        <v>1145.442</v>
      </c>
      <c r="J123" s="313">
        <f>J47+J122</f>
        <v>1145.2419999999997</v>
      </c>
      <c r="K123" s="313">
        <f>SUM(K47,K122)</f>
        <v>509.7639999999999</v>
      </c>
      <c r="L123" s="314">
        <f t="shared" ref="L123:W123" si="1">SUM(L47,L122)</f>
        <v>0.2</v>
      </c>
      <c r="M123" s="312">
        <f>SUM(M47,M122)</f>
        <v>1351.6420000000001</v>
      </c>
      <c r="N123" s="313">
        <f t="shared" si="1"/>
        <v>1303.1420000000001</v>
      </c>
      <c r="O123" s="313">
        <f t="shared" si="1"/>
        <v>541.62</v>
      </c>
      <c r="P123" s="314">
        <f t="shared" si="1"/>
        <v>16.5</v>
      </c>
      <c r="Q123" s="329">
        <f t="shared" si="1"/>
        <v>1283.9250000000002</v>
      </c>
      <c r="R123" s="313">
        <f t="shared" si="1"/>
        <v>1283.942</v>
      </c>
      <c r="S123" s="313">
        <f t="shared" si="1"/>
        <v>736.66399999999999</v>
      </c>
      <c r="T123" s="314"/>
      <c r="U123" s="329">
        <f t="shared" si="1"/>
        <v>1283.9250000000002</v>
      </c>
      <c r="V123" s="313">
        <f t="shared" si="1"/>
        <v>1283.942</v>
      </c>
      <c r="W123" s="313">
        <f t="shared" si="1"/>
        <v>742.7639999999999</v>
      </c>
      <c r="X123" s="314"/>
      <c r="Y123" s="90"/>
      <c r="Z123" s="90"/>
      <c r="AA123" s="90"/>
      <c r="AB123" s="156"/>
    </row>
    <row r="124" spans="1:49" ht="19.5" customHeight="1" thickBot="1" x14ac:dyDescent="0.25">
      <c r="A124" s="571" t="s">
        <v>24</v>
      </c>
      <c r="B124" s="572"/>
      <c r="C124" s="572"/>
      <c r="D124" s="572"/>
      <c r="E124" s="572"/>
      <c r="F124" s="572"/>
      <c r="G124" s="572"/>
      <c r="H124" s="572"/>
      <c r="I124" s="315">
        <f>I123</f>
        <v>1145.442</v>
      </c>
      <c r="J124" s="316">
        <f t="shared" ref="J124:V124" si="2">SUM(J123)</f>
        <v>1145.2419999999997</v>
      </c>
      <c r="K124" s="316">
        <f t="shared" si="2"/>
        <v>509.7639999999999</v>
      </c>
      <c r="L124" s="317">
        <f t="shared" si="2"/>
        <v>0.2</v>
      </c>
      <c r="M124" s="315">
        <f>M123</f>
        <v>1351.6420000000001</v>
      </c>
      <c r="N124" s="316">
        <f t="shared" si="2"/>
        <v>1303.1420000000001</v>
      </c>
      <c r="O124" s="316">
        <f>O123</f>
        <v>541.62</v>
      </c>
      <c r="P124" s="317">
        <f>P123</f>
        <v>16.5</v>
      </c>
      <c r="Q124" s="315">
        <f t="shared" si="2"/>
        <v>1283.9250000000002</v>
      </c>
      <c r="R124" s="316">
        <f t="shared" si="2"/>
        <v>1283.942</v>
      </c>
      <c r="S124" s="316">
        <f>S123</f>
        <v>736.66399999999999</v>
      </c>
      <c r="T124" s="317"/>
      <c r="U124" s="315">
        <f t="shared" si="2"/>
        <v>1283.9250000000002</v>
      </c>
      <c r="V124" s="316">
        <f t="shared" si="2"/>
        <v>1283.942</v>
      </c>
      <c r="W124" s="316">
        <f>W123</f>
        <v>742.7639999999999</v>
      </c>
      <c r="X124" s="317"/>
      <c r="Y124" s="174"/>
      <c r="Z124" s="174"/>
      <c r="AA124" s="174"/>
      <c r="AB124" s="175"/>
    </row>
    <row r="125" spans="1:49" s="25" customFormat="1" ht="19.5" customHeight="1" thickTop="1" x14ac:dyDescent="0.2">
      <c r="A125" s="12"/>
      <c r="B125" s="91"/>
      <c r="C125" s="91"/>
      <c r="D125" s="92"/>
      <c r="E125" s="91"/>
      <c r="F125" s="91"/>
      <c r="G125" s="91"/>
      <c r="H125" s="91"/>
      <c r="I125" s="93"/>
      <c r="J125" s="93"/>
      <c r="K125" s="93"/>
      <c r="L125" s="93"/>
      <c r="M125" s="93"/>
      <c r="N125" s="93"/>
      <c r="O125" s="93"/>
      <c r="P125" s="93"/>
      <c r="Q125" s="93"/>
      <c r="R125" s="93"/>
      <c r="S125" s="93"/>
      <c r="T125" s="93"/>
      <c r="U125" s="93"/>
      <c r="V125" s="93"/>
      <c r="W125" s="93"/>
      <c r="X125" s="93"/>
      <c r="Y125" s="94"/>
      <c r="Z125" s="94"/>
      <c r="AA125" s="94"/>
      <c r="AB125" s="95"/>
      <c r="AD125" s="94"/>
      <c r="AE125" s="96"/>
    </row>
    <row r="126" spans="1:49" s="104" customFormat="1" ht="21" customHeight="1" x14ac:dyDescent="0.25">
      <c r="A126" s="97"/>
      <c r="B126" s="97"/>
      <c r="C126" s="97"/>
      <c r="D126" s="97"/>
      <c r="E126" s="510"/>
      <c r="F126" s="510"/>
      <c r="G126" s="510"/>
      <c r="H126" s="510"/>
      <c r="I126" s="510"/>
      <c r="J126" s="510"/>
      <c r="K126" s="510"/>
      <c r="L126" s="510"/>
      <c r="M126" s="510"/>
      <c r="N126" s="510"/>
      <c r="O126" s="510"/>
      <c r="P126" s="97"/>
      <c r="Q126" s="97"/>
      <c r="R126" s="97"/>
      <c r="S126" s="97"/>
      <c r="T126" s="97"/>
      <c r="U126" s="97"/>
      <c r="V126" s="97"/>
      <c r="W126" s="97"/>
      <c r="X126" s="97"/>
      <c r="Y126" s="96"/>
      <c r="Z126" s="98"/>
      <c r="AA126" s="98"/>
      <c r="AB126" s="99"/>
      <c r="AC126" s="100"/>
      <c r="AD126" s="101"/>
      <c r="AE126" s="102"/>
      <c r="AF126" s="103"/>
      <c r="AG126" s="103"/>
      <c r="AH126" s="103"/>
      <c r="AI126" s="103"/>
      <c r="AJ126" s="103"/>
      <c r="AK126" s="103"/>
      <c r="AL126" s="103"/>
      <c r="AM126" s="103"/>
      <c r="AN126" s="103"/>
      <c r="AO126" s="103"/>
      <c r="AP126" s="103"/>
      <c r="AQ126" s="103"/>
      <c r="AR126" s="103"/>
      <c r="AS126" s="103"/>
      <c r="AT126" s="103"/>
      <c r="AU126" s="103"/>
      <c r="AV126" s="103"/>
      <c r="AW126" s="103"/>
    </row>
    <row r="127" spans="1:49" s="104" customFormat="1" ht="35.25" customHeight="1" thickBot="1" x14ac:dyDescent="0.25">
      <c r="A127" s="105"/>
      <c r="B127" s="106"/>
      <c r="C127" s="107"/>
      <c r="D127" s="107"/>
      <c r="E127" s="108"/>
      <c r="F127" s="499" t="s">
        <v>12</v>
      </c>
      <c r="G127" s="499"/>
      <c r="H127" s="499"/>
      <c r="I127" s="499"/>
      <c r="J127" s="499"/>
      <c r="K127" s="499"/>
      <c r="L127" s="499"/>
      <c r="M127" s="499"/>
      <c r="N127" s="499"/>
      <c r="O127" s="109"/>
      <c r="P127" s="109"/>
      <c r="Q127" s="109"/>
      <c r="R127" s="109"/>
      <c r="S127" s="109"/>
      <c r="T127" s="109"/>
      <c r="U127" s="110"/>
      <c r="V127" s="109"/>
      <c r="W127" s="111"/>
      <c r="X127" s="112"/>
      <c r="Y127" s="112"/>
      <c r="Z127" s="112"/>
      <c r="AA127" s="112"/>
      <c r="AB127" s="112"/>
      <c r="AC127" s="113"/>
      <c r="AD127" s="101"/>
      <c r="AE127" s="102"/>
      <c r="AF127" s="103"/>
      <c r="AG127" s="103"/>
      <c r="AH127" s="103"/>
      <c r="AI127" s="103"/>
      <c r="AJ127" s="103"/>
      <c r="AK127" s="103"/>
      <c r="AL127" s="103"/>
      <c r="AM127" s="103"/>
      <c r="AN127" s="103"/>
      <c r="AO127" s="103"/>
      <c r="AP127" s="103"/>
      <c r="AQ127" s="103"/>
      <c r="AR127" s="103"/>
      <c r="AS127" s="103"/>
      <c r="AT127" s="103"/>
      <c r="AU127" s="103"/>
      <c r="AV127" s="103"/>
      <c r="AW127" s="103"/>
    </row>
    <row r="128" spans="1:49" s="104" customFormat="1" ht="35.25" customHeight="1" thickTop="1" thickBot="1" x14ac:dyDescent="0.25">
      <c r="A128" s="511" t="s">
        <v>9</v>
      </c>
      <c r="B128" s="512"/>
      <c r="C128" s="512"/>
      <c r="D128" s="512"/>
      <c r="E128" s="512"/>
      <c r="F128" s="513"/>
      <c r="G128" s="503" t="s">
        <v>77</v>
      </c>
      <c r="H128" s="504"/>
      <c r="I128" s="504"/>
      <c r="J128" s="505"/>
      <c r="K128" s="507" t="s">
        <v>79</v>
      </c>
      <c r="L128" s="501"/>
      <c r="M128" s="501"/>
      <c r="N128" s="508"/>
      <c r="O128" s="509" t="s">
        <v>65</v>
      </c>
      <c r="P128" s="501"/>
      <c r="Q128" s="501"/>
      <c r="R128" s="508"/>
      <c r="S128" s="500" t="s">
        <v>78</v>
      </c>
      <c r="T128" s="501"/>
      <c r="U128" s="501"/>
      <c r="V128" s="502"/>
      <c r="W128" s="111"/>
      <c r="X128" s="112"/>
      <c r="Y128" s="112"/>
      <c r="Z128" s="112"/>
      <c r="AA128" s="112"/>
      <c r="AB128" s="112"/>
    </row>
    <row r="129" spans="1:31" s="104" customFormat="1" ht="23.25" customHeight="1" thickBot="1" x14ac:dyDescent="0.25">
      <c r="A129" s="478" t="s">
        <v>51</v>
      </c>
      <c r="B129" s="479"/>
      <c r="C129" s="479"/>
      <c r="D129" s="479"/>
      <c r="E129" s="479"/>
      <c r="F129" s="480"/>
      <c r="G129" s="481">
        <f>G130+G131+G132+G133+G134</f>
        <v>1145.442</v>
      </c>
      <c r="H129" s="482"/>
      <c r="I129" s="482"/>
      <c r="J129" s="483"/>
      <c r="K129" s="481">
        <f>K130+K131+K132+K133+K134</f>
        <v>1351.6420000000001</v>
      </c>
      <c r="L129" s="482"/>
      <c r="M129" s="482"/>
      <c r="N129" s="483"/>
      <c r="O129" s="481">
        <f>O130+O131+O132+O133+O134</f>
        <v>1283.9250000000002</v>
      </c>
      <c r="P129" s="482"/>
      <c r="Q129" s="482"/>
      <c r="R129" s="483"/>
      <c r="S129" s="481">
        <f>S130+S131+S132+S133+S134</f>
        <v>1283.9250000000002</v>
      </c>
      <c r="T129" s="482"/>
      <c r="U129" s="482"/>
      <c r="V129" s="483"/>
      <c r="W129" s="111"/>
      <c r="X129" s="112"/>
      <c r="Y129" s="112"/>
      <c r="Z129" s="112"/>
      <c r="AA129" s="112"/>
      <c r="AB129" s="112"/>
    </row>
    <row r="130" spans="1:31" s="104" customFormat="1" ht="23.25" customHeight="1" x14ac:dyDescent="0.2">
      <c r="A130" s="491" t="s">
        <v>68</v>
      </c>
      <c r="B130" s="492"/>
      <c r="C130" s="492"/>
      <c r="D130" s="492"/>
      <c r="E130" s="492"/>
      <c r="F130" s="493"/>
      <c r="G130" s="494">
        <f>SUM(I22,I34,I60,I73-I63,I87,I108,I121)</f>
        <v>1064.8999999999999</v>
      </c>
      <c r="H130" s="495"/>
      <c r="I130" s="495"/>
      <c r="J130" s="496"/>
      <c r="K130" s="484">
        <f>SUM(M22,M34,M60,M73,M87,M108,M121)</f>
        <v>1272.3</v>
      </c>
      <c r="L130" s="485"/>
      <c r="M130" s="485"/>
      <c r="N130" s="486"/>
      <c r="O130" s="484">
        <f>SUM(Q22,Q34,Q60,Q73,Q87,Q108,Q121)</f>
        <v>1206.383</v>
      </c>
      <c r="P130" s="485"/>
      <c r="Q130" s="485"/>
      <c r="R130" s="486"/>
      <c r="S130" s="484">
        <f>SUM(U22,U34,U60,U73,U87,U108,U121)</f>
        <v>1206.383</v>
      </c>
      <c r="T130" s="485"/>
      <c r="U130" s="485"/>
      <c r="V130" s="487"/>
      <c r="W130" s="111"/>
      <c r="X130" s="112"/>
      <c r="Y130" s="112"/>
      <c r="Z130" s="112"/>
      <c r="AA130" s="112"/>
      <c r="AB130" s="112"/>
    </row>
    <row r="131" spans="1:31" s="104" customFormat="1" ht="22.5" customHeight="1" x14ac:dyDescent="0.2">
      <c r="A131" s="488" t="s">
        <v>69</v>
      </c>
      <c r="B131" s="489"/>
      <c r="C131" s="489"/>
      <c r="D131" s="489"/>
      <c r="E131" s="489"/>
      <c r="F131" s="490"/>
      <c r="G131" s="475">
        <f>SUM(I63,I89,I92,I94,I96,I98,I100,I102,I104,I106,)</f>
        <v>25.7</v>
      </c>
      <c r="H131" s="476"/>
      <c r="I131" s="476"/>
      <c r="J131" s="477"/>
      <c r="K131" s="475">
        <f>M63+M89+M91+M92+M94+M96+M98+M100+M102+M104+M106</f>
        <v>22.999999999999996</v>
      </c>
      <c r="L131" s="476"/>
      <c r="M131" s="476"/>
      <c r="N131" s="477"/>
      <c r="O131" s="475">
        <f>Q63+Q89+Q91+Q92+Q94+Q96+Q98+Q100+Q102+Q104+Q106</f>
        <v>22.7</v>
      </c>
      <c r="P131" s="476"/>
      <c r="Q131" s="476"/>
      <c r="R131" s="477"/>
      <c r="S131" s="475">
        <f>U63+U89+U91+U92+U94+U96+U98+U100+U102+U104+U106</f>
        <v>22.7</v>
      </c>
      <c r="T131" s="476"/>
      <c r="U131" s="476"/>
      <c r="V131" s="477"/>
      <c r="W131" s="111"/>
      <c r="X131" s="112"/>
      <c r="Y131" s="112"/>
      <c r="Z131" s="112"/>
      <c r="AA131" s="112"/>
      <c r="AB131" s="112"/>
    </row>
    <row r="132" spans="1:31" s="104" customFormat="1" ht="35.25" customHeight="1" x14ac:dyDescent="0.2">
      <c r="A132" s="529" t="s">
        <v>70</v>
      </c>
      <c r="B132" s="530"/>
      <c r="C132" s="530"/>
      <c r="D132" s="530"/>
      <c r="E132" s="530"/>
      <c r="F132" s="531"/>
      <c r="G132" s="532">
        <f>I46</f>
        <v>54.841999999999999</v>
      </c>
      <c r="H132" s="533"/>
      <c r="I132" s="533"/>
      <c r="J132" s="534"/>
      <c r="K132" s="532">
        <f>M46</f>
        <v>56.341999999999999</v>
      </c>
      <c r="L132" s="533"/>
      <c r="M132" s="533"/>
      <c r="N132" s="534"/>
      <c r="O132" s="532">
        <f>Q46</f>
        <v>54.841999999999999</v>
      </c>
      <c r="P132" s="533"/>
      <c r="Q132" s="533"/>
      <c r="R132" s="534"/>
      <c r="S132" s="532">
        <f>U46</f>
        <v>54.841999999999999</v>
      </c>
      <c r="T132" s="533"/>
      <c r="U132" s="533"/>
      <c r="V132" s="535"/>
      <c r="W132" s="111"/>
      <c r="X132" s="112"/>
      <c r="Y132" s="112"/>
      <c r="Z132" s="112"/>
      <c r="AA132" s="112"/>
      <c r="AB132" s="112"/>
    </row>
    <row r="133" spans="1:31" s="104" customFormat="1" ht="35.25" customHeight="1" x14ac:dyDescent="0.2">
      <c r="A133" s="536" t="s">
        <v>71</v>
      </c>
      <c r="B133" s="537"/>
      <c r="C133" s="537"/>
      <c r="D133" s="537"/>
      <c r="E133" s="537"/>
      <c r="F133" s="538"/>
      <c r="G133" s="475"/>
      <c r="H133" s="476"/>
      <c r="I133" s="476"/>
      <c r="J133" s="477"/>
      <c r="K133" s="475"/>
      <c r="L133" s="539"/>
      <c r="M133" s="539"/>
      <c r="N133" s="540"/>
      <c r="O133" s="475"/>
      <c r="P133" s="539"/>
      <c r="Q133" s="539"/>
      <c r="R133" s="540"/>
      <c r="S133" s="475"/>
      <c r="T133" s="539"/>
      <c r="U133" s="539"/>
      <c r="V133" s="541"/>
      <c r="W133" s="111"/>
      <c r="X133" s="112"/>
      <c r="Y133" s="112"/>
      <c r="Z133" s="112"/>
      <c r="AA133" s="112"/>
      <c r="AB133" s="112"/>
    </row>
    <row r="134" spans="1:31" s="104" customFormat="1" ht="27" customHeight="1" thickBot="1" x14ac:dyDescent="0.25">
      <c r="A134" s="491" t="s">
        <v>72</v>
      </c>
      <c r="B134" s="492"/>
      <c r="C134" s="492"/>
      <c r="D134" s="492"/>
      <c r="E134" s="492"/>
      <c r="F134" s="493"/>
      <c r="G134" s="559"/>
      <c r="H134" s="560"/>
      <c r="I134" s="560"/>
      <c r="J134" s="561"/>
      <c r="K134" s="475"/>
      <c r="L134" s="520"/>
      <c r="M134" s="520"/>
      <c r="N134" s="521"/>
      <c r="O134" s="475"/>
      <c r="P134" s="520"/>
      <c r="Q134" s="520"/>
      <c r="R134" s="521"/>
      <c r="S134" s="475"/>
      <c r="T134" s="520"/>
      <c r="U134" s="520"/>
      <c r="V134" s="522"/>
      <c r="W134" s="111"/>
      <c r="X134" s="112"/>
      <c r="Y134" s="112"/>
      <c r="Z134" s="112"/>
      <c r="AA134" s="112"/>
      <c r="AB134" s="112"/>
    </row>
    <row r="135" spans="1:31" s="104" customFormat="1" ht="24.75" customHeight="1" thickBot="1" x14ac:dyDescent="0.25">
      <c r="A135" s="478" t="s">
        <v>52</v>
      </c>
      <c r="B135" s="523"/>
      <c r="C135" s="523"/>
      <c r="D135" s="523"/>
      <c r="E135" s="523"/>
      <c r="F135" s="524"/>
      <c r="G135" s="525"/>
      <c r="H135" s="526"/>
      <c r="I135" s="526"/>
      <c r="J135" s="527"/>
      <c r="K135" s="481"/>
      <c r="L135" s="482"/>
      <c r="M135" s="482"/>
      <c r="N135" s="483"/>
      <c r="O135" s="481"/>
      <c r="P135" s="482"/>
      <c r="Q135" s="482"/>
      <c r="R135" s="483"/>
      <c r="S135" s="481"/>
      <c r="T135" s="482"/>
      <c r="U135" s="482"/>
      <c r="V135" s="528"/>
      <c r="W135" s="111"/>
      <c r="X135" s="112"/>
      <c r="Y135" s="112"/>
      <c r="Z135" s="112"/>
      <c r="AA135" s="112"/>
      <c r="AB135" s="112"/>
    </row>
    <row r="136" spans="1:31" ht="24" customHeight="1" x14ac:dyDescent="0.2">
      <c r="A136" s="568" t="s">
        <v>73</v>
      </c>
      <c r="B136" s="569"/>
      <c r="C136" s="569"/>
      <c r="D136" s="569"/>
      <c r="E136" s="569"/>
      <c r="F136" s="570"/>
      <c r="G136" s="494"/>
      <c r="H136" s="495"/>
      <c r="I136" s="495"/>
      <c r="J136" s="496"/>
      <c r="K136" s="475"/>
      <c r="L136" s="520"/>
      <c r="M136" s="520"/>
      <c r="N136" s="521"/>
      <c r="O136" s="475"/>
      <c r="P136" s="520"/>
      <c r="Q136" s="520"/>
      <c r="R136" s="521"/>
      <c r="S136" s="475"/>
      <c r="T136" s="520"/>
      <c r="U136" s="520"/>
      <c r="V136" s="522"/>
      <c r="W136" s="111"/>
      <c r="X136" s="112"/>
      <c r="Y136" s="112"/>
      <c r="Z136" s="112"/>
      <c r="AA136" s="112"/>
      <c r="AB136" s="112"/>
      <c r="AD136" s="6"/>
      <c r="AE136" s="6"/>
    </row>
    <row r="137" spans="1:31" ht="20.25" customHeight="1" x14ac:dyDescent="0.2">
      <c r="A137" s="552" t="s">
        <v>74</v>
      </c>
      <c r="B137" s="553"/>
      <c r="C137" s="553"/>
      <c r="D137" s="553"/>
      <c r="E137" s="553"/>
      <c r="F137" s="554"/>
      <c r="G137" s="475"/>
      <c r="H137" s="476"/>
      <c r="I137" s="476"/>
      <c r="J137" s="477"/>
      <c r="K137" s="475"/>
      <c r="L137" s="476"/>
      <c r="M137" s="476"/>
      <c r="N137" s="477"/>
      <c r="O137" s="475"/>
      <c r="P137" s="476"/>
      <c r="Q137" s="476"/>
      <c r="R137" s="477"/>
      <c r="S137" s="475"/>
      <c r="T137" s="476"/>
      <c r="U137" s="476"/>
      <c r="V137" s="555"/>
      <c r="W137" s="111"/>
      <c r="X137" s="112"/>
      <c r="Y137" s="112"/>
      <c r="Z137" s="112"/>
      <c r="AA137" s="112"/>
      <c r="AB137" s="112"/>
      <c r="AD137" s="6"/>
      <c r="AE137" s="6"/>
    </row>
    <row r="138" spans="1:31" ht="18.75" customHeight="1" x14ac:dyDescent="0.2">
      <c r="A138" s="491" t="s">
        <v>75</v>
      </c>
      <c r="B138" s="492"/>
      <c r="C138" s="492"/>
      <c r="D138" s="492"/>
      <c r="E138" s="492"/>
      <c r="F138" s="493"/>
      <c r="G138" s="562"/>
      <c r="H138" s="563"/>
      <c r="I138" s="563"/>
      <c r="J138" s="564"/>
      <c r="K138" s="562"/>
      <c r="L138" s="565"/>
      <c r="M138" s="565"/>
      <c r="N138" s="566"/>
      <c r="O138" s="562"/>
      <c r="P138" s="563"/>
      <c r="Q138" s="563"/>
      <c r="R138" s="564"/>
      <c r="S138" s="562"/>
      <c r="T138" s="563"/>
      <c r="U138" s="563"/>
      <c r="V138" s="567"/>
      <c r="W138" s="111"/>
      <c r="X138" s="112"/>
      <c r="Y138" s="6"/>
      <c r="Z138" s="6"/>
      <c r="AA138" s="6"/>
      <c r="AB138" s="6"/>
      <c r="AD138" s="6"/>
      <c r="AE138" s="6"/>
    </row>
    <row r="139" spans="1:31" ht="21.75" customHeight="1" thickBot="1" x14ac:dyDescent="0.25">
      <c r="A139" s="488" t="s">
        <v>76</v>
      </c>
      <c r="B139" s="489"/>
      <c r="C139" s="489"/>
      <c r="D139" s="489"/>
      <c r="E139" s="489"/>
      <c r="F139" s="490"/>
      <c r="G139" s="559"/>
      <c r="H139" s="560"/>
      <c r="I139" s="560"/>
      <c r="J139" s="561"/>
      <c r="K139" s="475"/>
      <c r="L139" s="476"/>
      <c r="M139" s="476"/>
      <c r="N139" s="477"/>
      <c r="O139" s="475"/>
      <c r="P139" s="476"/>
      <c r="Q139" s="476"/>
      <c r="R139" s="477"/>
      <c r="S139" s="475"/>
      <c r="T139" s="476"/>
      <c r="U139" s="476"/>
      <c r="V139" s="555"/>
      <c r="W139" s="111"/>
      <c r="X139" s="112"/>
      <c r="Y139" s="6"/>
      <c r="Z139" s="6"/>
      <c r="AA139" s="6"/>
      <c r="AB139" s="6"/>
      <c r="AD139" s="6"/>
      <c r="AE139" s="6"/>
    </row>
    <row r="140" spans="1:31" ht="21.75" customHeight="1" thickBot="1" x14ac:dyDescent="0.25">
      <c r="A140" s="542" t="s">
        <v>47</v>
      </c>
      <c r="B140" s="543"/>
      <c r="C140" s="543"/>
      <c r="D140" s="543"/>
      <c r="E140" s="543"/>
      <c r="F140" s="544"/>
      <c r="G140" s="545">
        <f>SUM(G129+G135)</f>
        <v>1145.442</v>
      </c>
      <c r="H140" s="546"/>
      <c r="I140" s="546"/>
      <c r="J140" s="547"/>
      <c r="K140" s="548">
        <f>SUM(K129+K135)</f>
        <v>1351.6420000000001</v>
      </c>
      <c r="L140" s="549"/>
      <c r="M140" s="549"/>
      <c r="N140" s="550"/>
      <c r="O140" s="545">
        <f>SUM(O129+O135)</f>
        <v>1283.9250000000002</v>
      </c>
      <c r="P140" s="546"/>
      <c r="Q140" s="546"/>
      <c r="R140" s="547"/>
      <c r="S140" s="545">
        <f>SUM(S129,S135)</f>
        <v>1283.9250000000002</v>
      </c>
      <c r="T140" s="546"/>
      <c r="U140" s="546"/>
      <c r="V140" s="551"/>
      <c r="W140" s="111"/>
      <c r="X140" s="112"/>
      <c r="Y140" s="6"/>
      <c r="Z140" s="6"/>
      <c r="AA140" s="6"/>
      <c r="AB140" s="6"/>
      <c r="AD140" s="6"/>
      <c r="AE140" s="6"/>
    </row>
    <row r="141" spans="1:31" ht="24" customHeight="1" thickTop="1" x14ac:dyDescent="0.25">
      <c r="A141" s="114"/>
      <c r="B141" s="472"/>
      <c r="C141" s="473"/>
      <c r="D141" s="473"/>
      <c r="E141" s="473"/>
      <c r="F141" s="473"/>
      <c r="G141" s="473"/>
      <c r="H141" s="471"/>
      <c r="I141" s="471"/>
      <c r="J141" s="471"/>
      <c r="K141" s="471"/>
      <c r="L141" s="471"/>
      <c r="M141" s="471"/>
      <c r="N141" s="471"/>
      <c r="O141" s="471"/>
      <c r="P141" s="471"/>
      <c r="Q141" s="471"/>
      <c r="R141" s="471"/>
      <c r="S141" s="471"/>
      <c r="T141" s="150"/>
      <c r="U141" s="150"/>
      <c r="V141" s="150"/>
      <c r="W141" s="115"/>
      <c r="X141" s="112"/>
      <c r="Y141" s="6"/>
      <c r="Z141" s="6"/>
      <c r="AA141" s="6"/>
      <c r="AB141" s="6"/>
      <c r="AD141" s="6"/>
      <c r="AE141" s="6"/>
    </row>
    <row r="142" spans="1:31" ht="19.5" customHeight="1" x14ac:dyDescent="0.2">
      <c r="A142" s="474"/>
      <c r="B142" s="474"/>
      <c r="C142" s="474"/>
      <c r="D142" s="474"/>
      <c r="E142" s="474"/>
      <c r="F142" s="474"/>
      <c r="G142" s="474"/>
      <c r="H142" s="474"/>
      <c r="I142" s="474"/>
      <c r="J142" s="474"/>
      <c r="K142" s="474"/>
      <c r="L142" s="474"/>
      <c r="M142" s="474"/>
      <c r="N142" s="474"/>
      <c r="O142" s="474"/>
      <c r="P142" s="474"/>
      <c r="Q142" s="474"/>
      <c r="R142" s="474"/>
      <c r="S142" s="474"/>
      <c r="T142" s="474"/>
      <c r="U142" s="474"/>
      <c r="V142" s="474"/>
      <c r="W142" s="474"/>
      <c r="X142" s="474"/>
      <c r="Y142" s="474"/>
      <c r="Z142" s="474"/>
      <c r="AA142" s="474"/>
      <c r="AB142" s="474"/>
      <c r="AC142" s="474"/>
    </row>
    <row r="143" spans="1:31" ht="34.5" customHeight="1" x14ac:dyDescent="0.2">
      <c r="A143" s="468" t="s">
        <v>91</v>
      </c>
      <c r="B143" s="469"/>
      <c r="C143" s="469"/>
      <c r="D143" s="469"/>
      <c r="E143" s="469"/>
      <c r="F143" s="469"/>
      <c r="G143" s="469"/>
      <c r="H143" s="469"/>
      <c r="I143" s="470" t="s">
        <v>66</v>
      </c>
      <c r="J143" s="470"/>
      <c r="K143" s="470"/>
      <c r="L143" s="470"/>
      <c r="M143" s="470"/>
      <c r="N143" s="470" t="s">
        <v>67</v>
      </c>
      <c r="O143" s="470"/>
      <c r="P143" s="470"/>
      <c r="Q143" s="470"/>
      <c r="R143" s="117"/>
      <c r="S143" s="117"/>
      <c r="T143" s="117"/>
      <c r="U143" s="117"/>
      <c r="V143" s="118"/>
      <c r="W143" s="119"/>
      <c r="X143" s="119"/>
      <c r="Y143" s="96"/>
      <c r="Z143" s="96"/>
      <c r="AA143" s="120"/>
      <c r="AB143" s="121"/>
      <c r="AC143" s="121"/>
    </row>
    <row r="144" spans="1:31" ht="19.5" customHeight="1" x14ac:dyDescent="0.2">
      <c r="A144" s="469"/>
      <c r="B144" s="469"/>
      <c r="C144" s="469"/>
      <c r="D144" s="469"/>
      <c r="E144" s="469"/>
      <c r="F144" s="469"/>
      <c r="G144" s="469"/>
      <c r="H144" s="469"/>
      <c r="I144" s="470"/>
      <c r="J144" s="470"/>
      <c r="K144" s="470"/>
      <c r="L144" s="470"/>
      <c r="M144" s="470"/>
      <c r="N144" s="470"/>
      <c r="O144" s="470"/>
      <c r="P144" s="470"/>
      <c r="Q144" s="470"/>
      <c r="R144" s="117"/>
      <c r="S144" s="117"/>
      <c r="T144" s="117"/>
      <c r="U144" s="117"/>
      <c r="V144" s="118"/>
      <c r="W144" s="119"/>
      <c r="X144" s="119"/>
      <c r="Y144" s="122"/>
      <c r="Z144" s="123"/>
      <c r="AA144" s="120"/>
      <c r="AB144" s="121"/>
      <c r="AC144" s="121"/>
    </row>
    <row r="145" spans="1:31" ht="19.5" customHeight="1" x14ac:dyDescent="0.2">
      <c r="A145" s="469"/>
      <c r="B145" s="469"/>
      <c r="C145" s="469"/>
      <c r="D145" s="469"/>
      <c r="E145" s="469"/>
      <c r="F145" s="469"/>
      <c r="G145" s="469"/>
      <c r="H145" s="469"/>
      <c r="I145" s="470"/>
      <c r="J145" s="470"/>
      <c r="K145" s="470"/>
      <c r="L145" s="470"/>
      <c r="M145" s="470"/>
      <c r="N145" s="470"/>
      <c r="O145" s="470"/>
      <c r="P145" s="470"/>
      <c r="Q145" s="470"/>
      <c r="R145" s="117"/>
      <c r="S145" s="117"/>
      <c r="T145" s="117"/>
      <c r="U145" s="117"/>
      <c r="V145" s="118"/>
      <c r="W145" s="119"/>
      <c r="X145" s="119"/>
      <c r="Y145" s="122"/>
      <c r="Z145" s="123"/>
      <c r="AA145" s="120"/>
      <c r="AB145" s="121"/>
      <c r="AC145" s="121"/>
    </row>
    <row r="146" spans="1:31" ht="19.5" customHeight="1" x14ac:dyDescent="0.2">
      <c r="A146" s="469"/>
      <c r="B146" s="469"/>
      <c r="C146" s="469"/>
      <c r="D146" s="469"/>
      <c r="E146" s="469"/>
      <c r="F146" s="469"/>
      <c r="G146" s="469"/>
      <c r="H146" s="469"/>
      <c r="I146" s="470"/>
      <c r="J146" s="470"/>
      <c r="K146" s="470"/>
      <c r="L146" s="470"/>
      <c r="M146" s="470"/>
      <c r="N146" s="470"/>
      <c r="O146" s="470"/>
      <c r="P146" s="470"/>
      <c r="Q146" s="470"/>
      <c r="R146" s="117"/>
      <c r="S146" s="117"/>
      <c r="T146" s="117"/>
      <c r="U146" s="117"/>
      <c r="V146" s="118"/>
      <c r="W146" s="119"/>
      <c r="X146" s="119"/>
      <c r="Y146" s="122"/>
      <c r="Z146" s="123"/>
      <c r="AA146" s="120"/>
      <c r="AB146" s="121"/>
      <c r="AC146" s="121"/>
    </row>
    <row r="147" spans="1:31" ht="21" customHeight="1" x14ac:dyDescent="0.2">
      <c r="A147" s="469"/>
      <c r="B147" s="469"/>
      <c r="C147" s="469"/>
      <c r="D147" s="469"/>
      <c r="E147" s="469"/>
      <c r="F147" s="469"/>
      <c r="G147" s="469"/>
      <c r="H147" s="469"/>
      <c r="I147" s="470"/>
      <c r="J147" s="470"/>
      <c r="K147" s="470"/>
      <c r="L147" s="470"/>
      <c r="M147" s="470"/>
      <c r="N147" s="470"/>
      <c r="O147" s="470"/>
      <c r="P147" s="470"/>
      <c r="Q147" s="470"/>
      <c r="R147" s="117"/>
      <c r="S147" s="117"/>
      <c r="T147" s="117"/>
      <c r="U147" s="117"/>
      <c r="V147" s="118"/>
      <c r="W147" s="119"/>
      <c r="X147" s="119"/>
      <c r="Y147" s="122"/>
      <c r="Z147" s="123"/>
      <c r="AA147" s="120"/>
      <c r="AB147" s="121"/>
      <c r="AC147" s="121"/>
    </row>
    <row r="148" spans="1:31" ht="21" customHeight="1" x14ac:dyDescent="0.2">
      <c r="A148" s="469"/>
      <c r="B148" s="469"/>
      <c r="C148" s="469"/>
      <c r="D148" s="469"/>
      <c r="E148" s="469"/>
      <c r="F148" s="469"/>
      <c r="G148" s="469"/>
      <c r="H148" s="469"/>
      <c r="I148" s="470"/>
      <c r="J148" s="470"/>
      <c r="K148" s="470"/>
      <c r="L148" s="470"/>
      <c r="M148" s="470"/>
      <c r="N148" s="470"/>
      <c r="O148" s="470"/>
      <c r="P148" s="470"/>
      <c r="Q148" s="470"/>
      <c r="R148" s="117"/>
      <c r="S148" s="117"/>
      <c r="T148" s="117"/>
      <c r="U148" s="117"/>
      <c r="V148" s="118"/>
      <c r="W148" s="119"/>
      <c r="X148" s="119"/>
      <c r="Y148" s="122"/>
      <c r="Z148" s="123"/>
      <c r="AA148" s="120"/>
      <c r="AB148" s="121"/>
      <c r="AC148" s="121"/>
    </row>
    <row r="149" spans="1:31" ht="20.25" customHeight="1" x14ac:dyDescent="0.2">
      <c r="A149" s="469"/>
      <c r="B149" s="469"/>
      <c r="C149" s="469"/>
      <c r="D149" s="469"/>
      <c r="E149" s="469"/>
      <c r="F149" s="469"/>
      <c r="G149" s="469"/>
      <c r="H149" s="469"/>
      <c r="I149" s="470"/>
      <c r="J149" s="470"/>
      <c r="K149" s="470"/>
      <c r="L149" s="470"/>
      <c r="M149" s="470"/>
      <c r="N149" s="470"/>
      <c r="O149" s="470"/>
      <c r="P149" s="470"/>
      <c r="Q149" s="470"/>
      <c r="R149" s="124"/>
      <c r="S149" s="117"/>
      <c r="T149" s="117"/>
      <c r="U149" s="117"/>
      <c r="V149" s="118"/>
      <c r="W149" s="119"/>
      <c r="X149" s="119"/>
      <c r="Y149" s="122"/>
      <c r="Z149" s="123"/>
      <c r="AA149" s="120"/>
      <c r="AB149" s="121"/>
      <c r="AC149" s="121"/>
    </row>
    <row r="150" spans="1:31" ht="22.5" customHeight="1" x14ac:dyDescent="0.25">
      <c r="A150" s="380" t="s">
        <v>95</v>
      </c>
      <c r="B150" s="380"/>
      <c r="C150" s="380"/>
      <c r="D150" s="380"/>
      <c r="E150" s="380"/>
      <c r="F150" s="380"/>
      <c r="G150" s="380"/>
      <c r="H150" s="380"/>
      <c r="I150" s="380"/>
      <c r="J150" s="380"/>
      <c r="K150" s="380"/>
      <c r="L150" s="380"/>
      <c r="M150" s="380"/>
      <c r="N150" s="380"/>
      <c r="O150" s="380"/>
      <c r="P150" s="380"/>
      <c r="Q150" s="380"/>
      <c r="R150" s="380"/>
      <c r="S150" s="125"/>
      <c r="V150" s="126"/>
      <c r="W150" s="127"/>
      <c r="X150" s="126"/>
      <c r="Y150" s="122"/>
      <c r="Z150" s="123"/>
      <c r="AA150" s="25"/>
    </row>
    <row r="151" spans="1:31" ht="20.25" x14ac:dyDescent="0.2">
      <c r="A151" s="128"/>
      <c r="B151" s="128"/>
      <c r="C151" s="128"/>
      <c r="D151" s="128"/>
      <c r="E151" s="128"/>
      <c r="F151" s="128"/>
      <c r="G151" s="129"/>
      <c r="H151" s="335"/>
      <c r="I151" s="335"/>
      <c r="J151" s="335"/>
      <c r="K151" s="335"/>
      <c r="L151" s="128"/>
      <c r="M151" s="128"/>
      <c r="N151" s="336"/>
      <c r="O151" s="336"/>
      <c r="P151" s="336"/>
      <c r="Q151" s="336"/>
      <c r="R151" s="336"/>
      <c r="S151" s="336"/>
      <c r="V151" s="126"/>
      <c r="W151" s="126"/>
      <c r="X151" s="126"/>
      <c r="Y151" s="122"/>
      <c r="Z151" s="123"/>
      <c r="AA151" s="25"/>
    </row>
    <row r="152" spans="1:31" ht="20.25" x14ac:dyDescent="0.2">
      <c r="V152" s="126"/>
      <c r="W152" s="126"/>
      <c r="X152" s="126"/>
      <c r="Y152" s="122"/>
      <c r="Z152" s="123"/>
      <c r="AA152" s="25"/>
    </row>
    <row r="153" spans="1:31" ht="20.25" x14ac:dyDescent="0.2">
      <c r="V153" s="126"/>
      <c r="W153" s="126"/>
      <c r="X153" s="126"/>
      <c r="Y153" s="130"/>
      <c r="Z153" s="131"/>
      <c r="AA153" s="25"/>
    </row>
    <row r="154" spans="1:31" x14ac:dyDescent="0.2">
      <c r="V154" s="126"/>
      <c r="W154" s="126"/>
      <c r="X154" s="126"/>
      <c r="Y154" s="132"/>
      <c r="Z154" s="122"/>
      <c r="AA154" s="25"/>
      <c r="AB154" s="6"/>
      <c r="AC154" s="4"/>
      <c r="AD154" s="5"/>
      <c r="AE154" s="6"/>
    </row>
    <row r="155" spans="1:31" x14ac:dyDescent="0.2">
      <c r="V155" s="126"/>
      <c r="W155" s="126"/>
      <c r="X155" s="126"/>
      <c r="Y155" s="130"/>
      <c r="Z155" s="130"/>
      <c r="AA155" s="25"/>
      <c r="AB155" s="6"/>
      <c r="AC155" s="4"/>
      <c r="AD155" s="5"/>
      <c r="AE155" s="6"/>
    </row>
    <row r="156" spans="1:31" x14ac:dyDescent="0.2">
      <c r="V156" s="6"/>
      <c r="W156" s="4"/>
      <c r="X156" s="5"/>
      <c r="Y156" s="6"/>
      <c r="Z156" s="6"/>
      <c r="AA156" s="6"/>
      <c r="AB156" s="6"/>
      <c r="AD156" s="6"/>
      <c r="AE156" s="6"/>
    </row>
    <row r="157" spans="1:31" x14ac:dyDescent="0.2">
      <c r="Y157" s="116"/>
      <c r="Z157" s="1"/>
      <c r="AB157" s="6"/>
      <c r="AC157" s="4"/>
      <c r="AD157" s="5"/>
      <c r="AE157" s="6"/>
    </row>
    <row r="158" spans="1:31" x14ac:dyDescent="0.2">
      <c r="Y158" s="116"/>
      <c r="Z158" s="1"/>
      <c r="AB158" s="6"/>
      <c r="AC158" s="4"/>
      <c r="AD158" s="5"/>
      <c r="AE158" s="6"/>
    </row>
    <row r="159" spans="1:31" x14ac:dyDescent="0.2">
      <c r="Y159" s="116"/>
      <c r="Z159" s="1"/>
      <c r="AB159" s="6"/>
      <c r="AC159" s="4"/>
      <c r="AD159" s="5"/>
      <c r="AE159" s="6"/>
    </row>
    <row r="160" spans="1:31" x14ac:dyDescent="0.2">
      <c r="Y160" s="116"/>
      <c r="Z160" s="1"/>
      <c r="AB160" s="6"/>
      <c r="AC160" s="4"/>
      <c r="AD160" s="5"/>
      <c r="AE160" s="6"/>
    </row>
    <row r="161" spans="25:25" x14ac:dyDescent="0.2">
      <c r="Y161" s="96"/>
    </row>
    <row r="162" spans="25:25" x14ac:dyDescent="0.2">
      <c r="Y162" s="5"/>
    </row>
  </sheetData>
  <mergeCells count="229">
    <mergeCell ref="AB106:AB107"/>
    <mergeCell ref="E89:E109"/>
    <mergeCell ref="F89:F109"/>
    <mergeCell ref="G89:G109"/>
    <mergeCell ref="Y89:Y107"/>
    <mergeCell ref="Y109:AB109"/>
    <mergeCell ref="Z102:Z103"/>
    <mergeCell ref="AA102:AA103"/>
    <mergeCell ref="AB104:AB105"/>
    <mergeCell ref="Z98:Z99"/>
    <mergeCell ref="AA98:AA99"/>
    <mergeCell ref="AB98:AB99"/>
    <mergeCell ref="Z100:Z101"/>
    <mergeCell ref="AA100:AA101"/>
    <mergeCell ref="AB100:AB101"/>
    <mergeCell ref="AA92:AA93"/>
    <mergeCell ref="B123:H123"/>
    <mergeCell ref="D74:AB74"/>
    <mergeCell ref="C48:AB48"/>
    <mergeCell ref="E24:E34"/>
    <mergeCell ref="F24:F34"/>
    <mergeCell ref="G24:G34"/>
    <mergeCell ref="Y24:Y34"/>
    <mergeCell ref="E50:E60"/>
    <mergeCell ref="F50:F60"/>
    <mergeCell ref="C111:C121"/>
    <mergeCell ref="E111:E121"/>
    <mergeCell ref="G50:G60"/>
    <mergeCell ref="F62:F73"/>
    <mergeCell ref="G62:G73"/>
    <mergeCell ref="D92:D93"/>
    <mergeCell ref="D94:D95"/>
    <mergeCell ref="D96:D97"/>
    <mergeCell ref="D98:D99"/>
    <mergeCell ref="D102:D103"/>
    <mergeCell ref="D89:D90"/>
    <mergeCell ref="Y121:AB121"/>
    <mergeCell ref="G111:G121"/>
    <mergeCell ref="Z106:Z107"/>
    <mergeCell ref="AA106:AA107"/>
    <mergeCell ref="F75:F87"/>
    <mergeCell ref="E75:E87"/>
    <mergeCell ref="AB102:AB103"/>
    <mergeCell ref="Z104:Z105"/>
    <mergeCell ref="AA104:AA105"/>
    <mergeCell ref="A139:F139"/>
    <mergeCell ref="G139:J139"/>
    <mergeCell ref="K139:N139"/>
    <mergeCell ref="O139:R139"/>
    <mergeCell ref="S139:V139"/>
    <mergeCell ref="A138:F138"/>
    <mergeCell ref="G138:J138"/>
    <mergeCell ref="K138:N138"/>
    <mergeCell ref="O138:R138"/>
    <mergeCell ref="S138:V138"/>
    <mergeCell ref="A136:F136"/>
    <mergeCell ref="G136:J136"/>
    <mergeCell ref="K136:N136"/>
    <mergeCell ref="O136:R136"/>
    <mergeCell ref="S136:V136"/>
    <mergeCell ref="A134:F134"/>
    <mergeCell ref="G134:J134"/>
    <mergeCell ref="K134:N134"/>
    <mergeCell ref="A124:H124"/>
    <mergeCell ref="A140:F140"/>
    <mergeCell ref="G140:J140"/>
    <mergeCell ref="K140:N140"/>
    <mergeCell ref="O140:R140"/>
    <mergeCell ref="S140:V140"/>
    <mergeCell ref="A137:F137"/>
    <mergeCell ref="G137:J137"/>
    <mergeCell ref="K137:N137"/>
    <mergeCell ref="O137:R137"/>
    <mergeCell ref="S137:V137"/>
    <mergeCell ref="Y122:AB122"/>
    <mergeCell ref="E36:E46"/>
    <mergeCell ref="Z89:Z90"/>
    <mergeCell ref="AA89:AA90"/>
    <mergeCell ref="AB89:AB90"/>
    <mergeCell ref="Z92:Z93"/>
    <mergeCell ref="O134:R134"/>
    <mergeCell ref="S134:V134"/>
    <mergeCell ref="A135:F135"/>
    <mergeCell ref="G135:J135"/>
    <mergeCell ref="K135:N135"/>
    <mergeCell ref="O135:R135"/>
    <mergeCell ref="S135:V135"/>
    <mergeCell ref="A132:F132"/>
    <mergeCell ref="G132:J132"/>
    <mergeCell ref="K132:N132"/>
    <mergeCell ref="O132:R132"/>
    <mergeCell ref="S132:V132"/>
    <mergeCell ref="A133:F133"/>
    <mergeCell ref="G133:J133"/>
    <mergeCell ref="K133:N133"/>
    <mergeCell ref="O133:R133"/>
    <mergeCell ref="S133:V133"/>
    <mergeCell ref="D106:D107"/>
    <mergeCell ref="A131:F131"/>
    <mergeCell ref="A130:F130"/>
    <mergeCell ref="G130:J130"/>
    <mergeCell ref="G131:J131"/>
    <mergeCell ref="K131:N131"/>
    <mergeCell ref="K130:N130"/>
    <mergeCell ref="A3:AB3"/>
    <mergeCell ref="F127:N127"/>
    <mergeCell ref="S128:V128"/>
    <mergeCell ref="A89:A109"/>
    <mergeCell ref="C89:C109"/>
    <mergeCell ref="D104:D105"/>
    <mergeCell ref="G128:J128"/>
    <mergeCell ref="F111:F121"/>
    <mergeCell ref="Y50:Y60"/>
    <mergeCell ref="Y62:Y73"/>
    <mergeCell ref="B89:B109"/>
    <mergeCell ref="K128:N128"/>
    <mergeCell ref="O128:R128"/>
    <mergeCell ref="E126:O126"/>
    <mergeCell ref="A128:F128"/>
    <mergeCell ref="A111:A121"/>
    <mergeCell ref="B111:B121"/>
    <mergeCell ref="C122:H122"/>
    <mergeCell ref="D11:AB11"/>
    <mergeCell ref="M6:M7"/>
    <mergeCell ref="P6:P7"/>
    <mergeCell ref="H5:H7"/>
    <mergeCell ref="Z87:AB87"/>
    <mergeCell ref="G36:G46"/>
    <mergeCell ref="D35:AB35"/>
    <mergeCell ref="A143:H149"/>
    <mergeCell ref="I143:M149"/>
    <mergeCell ref="N143:Q149"/>
    <mergeCell ref="P141:S141"/>
    <mergeCell ref="B141:G141"/>
    <mergeCell ref="L141:O141"/>
    <mergeCell ref="H141:K141"/>
    <mergeCell ref="A142:AC142"/>
    <mergeCell ref="O131:R131"/>
    <mergeCell ref="S131:V131"/>
    <mergeCell ref="A129:F129"/>
    <mergeCell ref="G129:J129"/>
    <mergeCell ref="K129:N129"/>
    <mergeCell ref="O129:R129"/>
    <mergeCell ref="S129:V129"/>
    <mergeCell ref="O130:R130"/>
    <mergeCell ref="S130:V130"/>
    <mergeCell ref="B24:B34"/>
    <mergeCell ref="C12:C22"/>
    <mergeCell ref="E12:E22"/>
    <mergeCell ref="Y12:Y22"/>
    <mergeCell ref="U5:X5"/>
    <mergeCell ref="J6:K6"/>
    <mergeCell ref="C10:AB10"/>
    <mergeCell ref="M5:P5"/>
    <mergeCell ref="B9:AB9"/>
    <mergeCell ref="G12:G22"/>
    <mergeCell ref="A8:AB8"/>
    <mergeCell ref="A24:A34"/>
    <mergeCell ref="C24:C34"/>
    <mergeCell ref="A12:A22"/>
    <mergeCell ref="B12:B22"/>
    <mergeCell ref="Z22:AB22"/>
    <mergeCell ref="Z34:AB34"/>
    <mergeCell ref="D23:AB23"/>
    <mergeCell ref="Y5:AB5"/>
    <mergeCell ref="R6:S6"/>
    <mergeCell ref="Q6:Q7"/>
    <mergeCell ref="T6:T7"/>
    <mergeCell ref="Y6:Y7"/>
    <mergeCell ref="F12:F22"/>
    <mergeCell ref="W1:AC1"/>
    <mergeCell ref="A4:AB4"/>
    <mergeCell ref="A2:AB2"/>
    <mergeCell ref="D5:D7"/>
    <mergeCell ref="E5:E7"/>
    <mergeCell ref="Q5:T5"/>
    <mergeCell ref="Z6:AB6"/>
    <mergeCell ref="A5:A7"/>
    <mergeCell ref="F5:F7"/>
    <mergeCell ref="G5:G7"/>
    <mergeCell ref="I6:I7"/>
    <mergeCell ref="B5:B7"/>
    <mergeCell ref="C5:C7"/>
    <mergeCell ref="I5:L5"/>
    <mergeCell ref="V6:W6"/>
    <mergeCell ref="X6:X7"/>
    <mergeCell ref="U6:U7"/>
    <mergeCell ref="N6:O6"/>
    <mergeCell ref="L6:L7"/>
    <mergeCell ref="Y36:Y46"/>
    <mergeCell ref="F36:F46"/>
    <mergeCell ref="C36:C46"/>
    <mergeCell ref="A36:A46"/>
    <mergeCell ref="A62:A73"/>
    <mergeCell ref="C47:H47"/>
    <mergeCell ref="B50:B60"/>
    <mergeCell ref="Y47:AB47"/>
    <mergeCell ref="Z46:AB46"/>
    <mergeCell ref="B62:B73"/>
    <mergeCell ref="D49:AB49"/>
    <mergeCell ref="B36:B46"/>
    <mergeCell ref="C62:C73"/>
    <mergeCell ref="D62:D63"/>
    <mergeCell ref="C50:C60"/>
    <mergeCell ref="E62:E73"/>
    <mergeCell ref="H151:K151"/>
    <mergeCell ref="N151:S151"/>
    <mergeCell ref="A50:A60"/>
    <mergeCell ref="A75:A87"/>
    <mergeCell ref="B75:B87"/>
    <mergeCell ref="C75:C87"/>
    <mergeCell ref="D88:AB88"/>
    <mergeCell ref="Z96:Z97"/>
    <mergeCell ref="AA96:AA97"/>
    <mergeCell ref="AB96:AB97"/>
    <mergeCell ref="Y111:Y120"/>
    <mergeCell ref="D61:AB61"/>
    <mergeCell ref="Z73:AB73"/>
    <mergeCell ref="Z60:AB60"/>
    <mergeCell ref="D110:AB110"/>
    <mergeCell ref="Y75:Y87"/>
    <mergeCell ref="AB92:AB93"/>
    <mergeCell ref="Z94:Z95"/>
    <mergeCell ref="AA94:AA95"/>
    <mergeCell ref="AB94:AB95"/>
    <mergeCell ref="D80:D81"/>
    <mergeCell ref="G75:G87"/>
    <mergeCell ref="D100:D101"/>
    <mergeCell ref="A150:R150"/>
  </mergeCells>
  <phoneticPr fontId="2" type="noConversion"/>
  <pageMargins left="0.15748031496062992" right="0.15748031496062992" top="0.31416666666666665" bottom="0.15748031496062992" header="0" footer="0"/>
  <pageSetup paperSize="9" scale="53" orientation="landscape" r:id="rId1"/>
  <headerFooter differentFirst="1" scaleWithDoc="0"/>
  <rowBreaks count="3" manualBreakCount="3">
    <brk id="34" max="27" man="1"/>
    <brk id="73" max="27" man="1"/>
    <brk id="109" max="27" man="1"/>
  </rowBreaks>
  <colBreaks count="1" manualBreakCount="1">
    <brk id="2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3"/>
  <sheetViews>
    <sheetView workbookViewId="0">
      <selection activeCell="Y27" sqref="Y27"/>
    </sheetView>
  </sheetViews>
  <sheetFormatPr defaultRowHeight="12.75" x14ac:dyDescent="0.2"/>
  <cols>
    <col min="1" max="1" width="3.42578125" customWidth="1"/>
    <col min="2" max="2" width="3.85546875" customWidth="1"/>
    <col min="3" max="3" width="4.28515625" customWidth="1"/>
    <col min="4" max="4" width="23.42578125" customWidth="1"/>
    <col min="5" max="5" width="5" customWidth="1"/>
    <col min="6" max="6" width="5.140625" customWidth="1"/>
    <col min="7" max="7" width="7" customWidth="1"/>
    <col min="9" max="9" width="7.85546875" customWidth="1"/>
    <col min="10" max="10" width="7.5703125" customWidth="1"/>
    <col min="11" max="11" width="7" customWidth="1"/>
    <col min="12" max="12" width="7.85546875" customWidth="1"/>
    <col min="13" max="13" width="6.85546875" customWidth="1"/>
    <col min="14" max="14" width="7.140625" customWidth="1"/>
    <col min="15" max="15" width="7.5703125" customWidth="1"/>
    <col min="16" max="16" width="8" customWidth="1"/>
    <col min="17" max="17" width="7" customWidth="1"/>
    <col min="18" max="18" width="7.42578125" customWidth="1"/>
    <col min="19" max="19" width="7.28515625" customWidth="1"/>
    <col min="20" max="20" width="7.7109375" customWidth="1"/>
    <col min="21" max="21" width="7.5703125" customWidth="1"/>
    <col min="22" max="22" width="7.140625" customWidth="1"/>
    <col min="23" max="23" width="7.28515625" customWidth="1"/>
    <col min="24" max="24" width="7.42578125" customWidth="1"/>
    <col min="25" max="25" width="19.85546875" customWidth="1"/>
  </cols>
  <sheetData>
    <row r="2" spans="1:28" x14ac:dyDescent="0.2">
      <c r="A2" s="399" t="s">
        <v>64</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row>
    <row r="3" spans="1:28" x14ac:dyDescent="0.2">
      <c r="A3" s="497" t="s">
        <v>61</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row>
    <row r="4" spans="1:28" ht="16.5" thickBot="1" x14ac:dyDescent="0.25">
      <c r="A4" s="397" t="s">
        <v>60</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row>
    <row r="5" spans="1:28" ht="16.5" thickTop="1" x14ac:dyDescent="0.2">
      <c r="A5" s="606" t="s">
        <v>0</v>
      </c>
      <c r="B5" s="606" t="s">
        <v>1</v>
      </c>
      <c r="C5" s="606" t="s">
        <v>2</v>
      </c>
      <c r="D5" s="610" t="s">
        <v>3</v>
      </c>
      <c r="E5" s="622" t="s">
        <v>4</v>
      </c>
      <c r="F5" s="625" t="s">
        <v>5</v>
      </c>
      <c r="G5" s="416" t="s">
        <v>55</v>
      </c>
      <c r="H5" s="632" t="s">
        <v>6</v>
      </c>
      <c r="I5" s="607" t="s">
        <v>77</v>
      </c>
      <c r="J5" s="608"/>
      <c r="K5" s="608"/>
      <c r="L5" s="609"/>
      <c r="M5" s="607" t="s">
        <v>57</v>
      </c>
      <c r="N5" s="608"/>
      <c r="O5" s="608"/>
      <c r="P5" s="609"/>
      <c r="Q5" s="607" t="s">
        <v>65</v>
      </c>
      <c r="R5" s="608"/>
      <c r="S5" s="608"/>
      <c r="T5" s="609"/>
      <c r="U5" s="607" t="s">
        <v>78</v>
      </c>
      <c r="V5" s="608"/>
      <c r="W5" s="608"/>
      <c r="X5" s="609"/>
      <c r="Y5" s="633" t="s">
        <v>59</v>
      </c>
      <c r="Z5" s="634"/>
      <c r="AA5" s="634"/>
      <c r="AB5" s="635"/>
    </row>
    <row r="6" spans="1:28" ht="15.75" x14ac:dyDescent="0.2">
      <c r="A6" s="425"/>
      <c r="B6" s="425"/>
      <c r="C6" s="425"/>
      <c r="D6" s="611"/>
      <c r="E6" s="623"/>
      <c r="F6" s="626"/>
      <c r="G6" s="417"/>
      <c r="H6" s="414"/>
      <c r="I6" s="422" t="s">
        <v>7</v>
      </c>
      <c r="J6" s="410" t="s">
        <v>8</v>
      </c>
      <c r="K6" s="428"/>
      <c r="L6" s="604" t="s">
        <v>22</v>
      </c>
      <c r="M6" s="422" t="s">
        <v>7</v>
      </c>
      <c r="N6" s="410" t="s">
        <v>8</v>
      </c>
      <c r="O6" s="428"/>
      <c r="P6" s="604" t="s">
        <v>22</v>
      </c>
      <c r="Q6" s="422" t="s">
        <v>7</v>
      </c>
      <c r="R6" s="410" t="s">
        <v>8</v>
      </c>
      <c r="S6" s="428"/>
      <c r="T6" s="604" t="s">
        <v>22</v>
      </c>
      <c r="U6" s="422" t="s">
        <v>7</v>
      </c>
      <c r="V6" s="410" t="s">
        <v>8</v>
      </c>
      <c r="W6" s="428"/>
      <c r="X6" s="604" t="s">
        <v>22</v>
      </c>
      <c r="Y6" s="595" t="s">
        <v>10</v>
      </c>
      <c r="Z6" s="410" t="s">
        <v>44</v>
      </c>
      <c r="AA6" s="411"/>
      <c r="AB6" s="600"/>
    </row>
    <row r="7" spans="1:28" ht="126.75" customHeight="1" thickBot="1" x14ac:dyDescent="0.25">
      <c r="A7" s="426"/>
      <c r="B7" s="426"/>
      <c r="C7" s="426"/>
      <c r="D7" s="612"/>
      <c r="E7" s="624"/>
      <c r="F7" s="627"/>
      <c r="G7" s="418"/>
      <c r="H7" s="415"/>
      <c r="I7" s="423"/>
      <c r="J7" s="7" t="s">
        <v>7</v>
      </c>
      <c r="K7" s="8" t="s">
        <v>11</v>
      </c>
      <c r="L7" s="605"/>
      <c r="M7" s="423"/>
      <c r="N7" s="9" t="s">
        <v>7</v>
      </c>
      <c r="O7" s="8" t="s">
        <v>11</v>
      </c>
      <c r="P7" s="605"/>
      <c r="Q7" s="423"/>
      <c r="R7" s="7" t="s">
        <v>7</v>
      </c>
      <c r="S7" s="8" t="s">
        <v>11</v>
      </c>
      <c r="T7" s="605"/>
      <c r="U7" s="423"/>
      <c r="V7" s="7" t="s">
        <v>7</v>
      </c>
      <c r="W7" s="8" t="s">
        <v>11</v>
      </c>
      <c r="X7" s="605"/>
      <c r="Y7" s="596"/>
      <c r="Z7" s="133" t="s">
        <v>58</v>
      </c>
      <c r="AA7" s="133" t="s">
        <v>80</v>
      </c>
      <c r="AB7" s="134" t="s">
        <v>81</v>
      </c>
    </row>
    <row r="8" spans="1:28" ht="17.25" thickTop="1" thickBot="1" x14ac:dyDescent="0.25">
      <c r="A8" s="601" t="s">
        <v>28</v>
      </c>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602"/>
    </row>
    <row r="9" spans="1:28" ht="16.5" thickBot="1" x14ac:dyDescent="0.25">
      <c r="A9" s="51" t="s">
        <v>16</v>
      </c>
      <c r="B9" s="52" t="s">
        <v>18</v>
      </c>
      <c r="C9" s="53" t="s">
        <v>27</v>
      </c>
      <c r="D9" s="358" t="s">
        <v>48</v>
      </c>
      <c r="E9" s="347"/>
      <c r="F9" s="347"/>
      <c r="G9" s="347"/>
      <c r="H9" s="347"/>
      <c r="I9" s="347"/>
      <c r="J9" s="347"/>
      <c r="K9" s="347"/>
      <c r="L9" s="347"/>
      <c r="M9" s="347"/>
      <c r="N9" s="347"/>
      <c r="O9" s="347"/>
      <c r="P9" s="347"/>
      <c r="Q9" s="347"/>
      <c r="R9" s="347"/>
      <c r="S9" s="347"/>
      <c r="T9" s="347"/>
      <c r="U9" s="347"/>
      <c r="V9" s="347"/>
      <c r="W9" s="347"/>
      <c r="X9" s="347"/>
      <c r="Y9" s="347"/>
      <c r="Z9" s="347"/>
      <c r="AA9" s="347"/>
      <c r="AB9" s="603"/>
    </row>
    <row r="10" spans="1:28" ht="15.75" x14ac:dyDescent="0.2">
      <c r="A10" s="613"/>
      <c r="B10" s="616"/>
      <c r="C10" s="628"/>
      <c r="D10" s="54" t="s">
        <v>30</v>
      </c>
      <c r="E10" s="631">
        <v>288712070</v>
      </c>
      <c r="F10" s="619">
        <v>288712070</v>
      </c>
      <c r="G10" s="597" t="s">
        <v>56</v>
      </c>
      <c r="H10" s="55" t="s">
        <v>13</v>
      </c>
      <c r="I10" s="56"/>
      <c r="J10" s="57"/>
      <c r="K10" s="58"/>
      <c r="L10" s="59"/>
      <c r="M10" s="60"/>
      <c r="N10" s="61"/>
      <c r="O10" s="61"/>
      <c r="P10" s="62"/>
      <c r="Q10" s="57"/>
      <c r="R10" s="57"/>
      <c r="S10" s="63"/>
      <c r="T10" s="64"/>
      <c r="U10" s="65"/>
      <c r="V10" s="63"/>
      <c r="W10" s="63"/>
      <c r="X10" s="59"/>
      <c r="Y10" s="592" t="s">
        <v>45</v>
      </c>
      <c r="Z10" s="66">
        <v>3</v>
      </c>
      <c r="AA10" s="67">
        <v>3</v>
      </c>
      <c r="AB10" s="68">
        <v>3</v>
      </c>
    </row>
    <row r="11" spans="1:28" ht="15.75" x14ac:dyDescent="0.2">
      <c r="A11" s="614"/>
      <c r="B11" s="617"/>
      <c r="C11" s="629"/>
      <c r="D11" s="69" t="s">
        <v>39</v>
      </c>
      <c r="E11" s="598"/>
      <c r="F11" s="620"/>
      <c r="G11" s="598"/>
      <c r="H11" s="14" t="s">
        <v>13</v>
      </c>
      <c r="I11" s="31"/>
      <c r="J11" s="27"/>
      <c r="K11" s="70"/>
      <c r="L11" s="71"/>
      <c r="M11" s="20"/>
      <c r="N11" s="16"/>
      <c r="O11" s="16"/>
      <c r="P11" s="72"/>
      <c r="Q11" s="33"/>
      <c r="R11" s="27"/>
      <c r="S11" s="15"/>
      <c r="T11" s="73"/>
      <c r="U11" s="21"/>
      <c r="V11" s="15"/>
      <c r="W11" s="15"/>
      <c r="X11" s="71"/>
      <c r="Y11" s="593"/>
      <c r="Z11" s="74">
        <v>2</v>
      </c>
      <c r="AA11" s="75">
        <v>2</v>
      </c>
      <c r="AB11" s="76">
        <v>2</v>
      </c>
    </row>
    <row r="12" spans="1:28" ht="15.75" x14ac:dyDescent="0.2">
      <c r="A12" s="614"/>
      <c r="B12" s="617"/>
      <c r="C12" s="629"/>
      <c r="D12" s="69" t="s">
        <v>46</v>
      </c>
      <c r="E12" s="598"/>
      <c r="F12" s="620"/>
      <c r="G12" s="598"/>
      <c r="H12" s="14" t="s">
        <v>13</v>
      </c>
      <c r="I12" s="31"/>
      <c r="J12" s="27"/>
      <c r="K12" s="70"/>
      <c r="L12" s="73"/>
      <c r="M12" s="20"/>
      <c r="N12" s="16"/>
      <c r="O12" s="16"/>
      <c r="P12" s="77"/>
      <c r="Q12" s="78"/>
      <c r="R12" s="79"/>
      <c r="S12" s="15"/>
      <c r="T12" s="73"/>
      <c r="U12" s="21"/>
      <c r="V12" s="15"/>
      <c r="W12" s="15"/>
      <c r="X12" s="71"/>
      <c r="Y12" s="593"/>
      <c r="Z12" s="66">
        <v>1</v>
      </c>
      <c r="AA12" s="80">
        <v>1</v>
      </c>
      <c r="AB12" s="68">
        <v>1</v>
      </c>
    </row>
    <row r="13" spans="1:28" ht="16.5" thickBot="1" x14ac:dyDescent="0.25">
      <c r="A13" s="615"/>
      <c r="B13" s="618"/>
      <c r="C13" s="630"/>
      <c r="D13" s="81"/>
      <c r="E13" s="599"/>
      <c r="F13" s="621"/>
      <c r="G13" s="599"/>
      <c r="H13" s="82" t="s">
        <v>7</v>
      </c>
      <c r="I13" s="83"/>
      <c r="J13" s="84"/>
      <c r="K13" s="84"/>
      <c r="L13" s="85"/>
      <c r="M13" s="83"/>
      <c r="N13" s="84"/>
      <c r="O13" s="84"/>
      <c r="P13" s="85"/>
      <c r="Q13" s="83"/>
      <c r="R13" s="24"/>
      <c r="S13" s="84"/>
      <c r="T13" s="85"/>
      <c r="U13" s="83"/>
      <c r="V13" s="24"/>
      <c r="W13" s="84"/>
      <c r="X13" s="85"/>
      <c r="Y13" s="594"/>
      <c r="Z13" s="86">
        <v>5.5</v>
      </c>
      <c r="AA13" s="87">
        <v>5.5</v>
      </c>
      <c r="AB13" s="88">
        <v>5.5</v>
      </c>
    </row>
  </sheetData>
  <mergeCells count="39">
    <mergeCell ref="A2:AB2"/>
    <mergeCell ref="A3:AB3"/>
    <mergeCell ref="A4:AB4"/>
    <mergeCell ref="A5:A7"/>
    <mergeCell ref="B5:B7"/>
    <mergeCell ref="T6:T7"/>
    <mergeCell ref="U6:U7"/>
    <mergeCell ref="H5:H7"/>
    <mergeCell ref="I5:L5"/>
    <mergeCell ref="M5:P5"/>
    <mergeCell ref="Y5:AB5"/>
    <mergeCell ref="I6:I7"/>
    <mergeCell ref="J6:K6"/>
    <mergeCell ref="L6:L7"/>
    <mergeCell ref="M6:M7"/>
    <mergeCell ref="Q5:T5"/>
    <mergeCell ref="A10:A13"/>
    <mergeCell ref="B10:B13"/>
    <mergeCell ref="F10:F13"/>
    <mergeCell ref="E5:E7"/>
    <mergeCell ref="F5:F7"/>
    <mergeCell ref="C10:C13"/>
    <mergeCell ref="E10:E13"/>
    <mergeCell ref="Y10:Y13"/>
    <mergeCell ref="Y6:Y7"/>
    <mergeCell ref="G10:G13"/>
    <mergeCell ref="Z6:AB6"/>
    <mergeCell ref="A8:AB8"/>
    <mergeCell ref="D9:AB9"/>
    <mergeCell ref="N6:O6"/>
    <mergeCell ref="P6:P7"/>
    <mergeCell ref="Q6:Q7"/>
    <mergeCell ref="R6:S6"/>
    <mergeCell ref="C5:C7"/>
    <mergeCell ref="U5:X5"/>
    <mergeCell ref="V6:W6"/>
    <mergeCell ref="X6:X7"/>
    <mergeCell ref="D5:D7"/>
    <mergeCell ref="G5: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vt:i4>
      </vt:variant>
    </vt:vector>
  </HeadingPairs>
  <TitlesOfParts>
    <vt:vector size="3" baseType="lpstr">
      <vt:lpstr>1 lentelė</vt:lpstr>
      <vt:lpstr>išbrauktos eilutės</vt:lpstr>
      <vt:lpstr>'1 lentelė'!Print_Area</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Dalia Nechajuviene</cp:lastModifiedBy>
  <cp:lastPrinted>2017-10-24T13:08:07Z</cp:lastPrinted>
  <dcterms:created xsi:type="dcterms:W3CDTF">2007-07-27T10:32:34Z</dcterms:created>
  <dcterms:modified xsi:type="dcterms:W3CDTF">2018-02-19T09:47:54Z</dcterms:modified>
</cp:coreProperties>
</file>