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17\Teisės aktai\Tarybos sprendimai\Sprendimai\Finansai\"/>
    </mc:Choice>
  </mc:AlternateContent>
  <bookViews>
    <workbookView xWindow="120" yWindow="45" windowWidth="15180" windowHeight="8580"/>
  </bookViews>
  <sheets>
    <sheet name="2017" sheetId="1" r:id="rId1"/>
  </sheets>
  <definedNames>
    <definedName name="_xlnm.Print_Titles" localSheetId="0">'2017'!$12:$14</definedName>
  </definedNames>
  <calcPr calcId="152511"/>
</workbook>
</file>

<file path=xl/calcChain.xml><?xml version="1.0" encoding="utf-8"?>
<calcChain xmlns="http://schemas.openxmlformats.org/spreadsheetml/2006/main">
  <c r="E48" i="1" l="1"/>
  <c r="G70" i="1" l="1"/>
  <c r="E44" i="1" l="1"/>
  <c r="F44" i="1"/>
  <c r="G44" i="1"/>
  <c r="G15" i="1"/>
  <c r="D103" i="1" l="1"/>
  <c r="D40" i="1"/>
  <c r="E46" i="1"/>
  <c r="D72" i="1"/>
  <c r="D102" i="1"/>
  <c r="D81" i="1"/>
  <c r="D45" i="1"/>
  <c r="D44" i="1" s="1"/>
  <c r="D27" i="1"/>
  <c r="D28" i="1"/>
  <c r="F70" i="1"/>
  <c r="D100" i="1"/>
  <c r="D73" i="1"/>
  <c r="D74" i="1"/>
  <c r="D75" i="1"/>
  <c r="D76" i="1"/>
  <c r="D77" i="1"/>
  <c r="D78" i="1"/>
  <c r="D79" i="1"/>
  <c r="D80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71" i="1"/>
  <c r="G46" i="1"/>
  <c r="D69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47" i="1"/>
  <c r="G41" i="1"/>
  <c r="F41" i="1"/>
  <c r="E41" i="1"/>
  <c r="D43" i="1"/>
  <c r="F15" i="1"/>
  <c r="D29" i="1"/>
  <c r="D30" i="1"/>
  <c r="D31" i="1"/>
  <c r="D32" i="1"/>
  <c r="D33" i="1"/>
  <c r="D34" i="1"/>
  <c r="D35" i="1"/>
  <c r="D36" i="1"/>
  <c r="D37" i="1"/>
  <c r="D38" i="1"/>
  <c r="D39" i="1"/>
  <c r="D17" i="1"/>
  <c r="D18" i="1"/>
  <c r="D19" i="1"/>
  <c r="D20" i="1"/>
  <c r="D21" i="1"/>
  <c r="D22" i="1"/>
  <c r="D23" i="1"/>
  <c r="D24" i="1"/>
  <c r="D25" i="1"/>
  <c r="D26" i="1"/>
  <c r="D16" i="1"/>
  <c r="D46" i="1" l="1"/>
  <c r="D42" i="1"/>
  <c r="D41" i="1" s="1"/>
  <c r="F46" i="1"/>
  <c r="F104" i="1" s="1"/>
  <c r="E15" i="1"/>
  <c r="E70" i="1"/>
  <c r="E104" i="1" l="1"/>
  <c r="F101" i="1"/>
  <c r="D70" i="1"/>
  <c r="E101" i="1"/>
  <c r="D15" i="1" l="1"/>
  <c r="G101" i="1"/>
  <c r="G104" i="1" s="1"/>
  <c r="D101" i="1" l="1"/>
  <c r="D104" i="1" s="1"/>
</calcChain>
</file>

<file path=xl/sharedStrings.xml><?xml version="1.0" encoding="utf-8"?>
<sst xmlns="http://schemas.openxmlformats.org/spreadsheetml/2006/main" count="186" uniqueCount="135">
  <si>
    <t xml:space="preserve"> </t>
  </si>
  <si>
    <t>Kupiškio rajono savivaldybės tarybos</t>
  </si>
  <si>
    <t>2 priedas</t>
  </si>
  <si>
    <t>(Lt)</t>
  </si>
  <si>
    <t>Kodas</t>
  </si>
  <si>
    <t>Išlaidoms</t>
  </si>
  <si>
    <t>Turtui įsigyti</t>
  </si>
  <si>
    <t>1.1.</t>
  </si>
  <si>
    <t>4.1.</t>
  </si>
  <si>
    <t>5.1.</t>
  </si>
  <si>
    <t>4.2.</t>
  </si>
  <si>
    <t>4.3.</t>
  </si>
  <si>
    <t>4.4.</t>
  </si>
  <si>
    <t>5.2.</t>
  </si>
  <si>
    <t>Kupiškio Kupos pradinė mokykla</t>
  </si>
  <si>
    <t>Kupiškio etnografijos muziejus</t>
  </si>
  <si>
    <t>Kupiškio Lauryno Stuokos- Gucevičiaus gimnazija</t>
  </si>
  <si>
    <t>Kupiškio jaunimo centras</t>
  </si>
  <si>
    <t>Kupiškio Povilo Matulionio progimnazija</t>
  </si>
  <si>
    <t>Kupiškio meno mokykla</t>
  </si>
  <si>
    <t>Savivaldybės valdymo ir pagrindinių funkcijų  vykdymo programa</t>
  </si>
  <si>
    <t>5.3.</t>
  </si>
  <si>
    <t>Žinių visuomenės, kultūrinio ir sportinio aktyvumo skatinimo programa</t>
  </si>
  <si>
    <t>5.4.</t>
  </si>
  <si>
    <t>Socialinės ir sveikatos apsaugos programa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</si>
  <si>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</si>
  <si>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</si>
  <si>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</si>
  <si>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</si>
  <si>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</si>
  <si>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</si>
  <si>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</si>
  <si>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</si>
  <si>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</si>
  <si>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</si>
  <si>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4.16.</t>
  </si>
  <si>
    <t>4.17.</t>
  </si>
  <si>
    <t>4.18.</t>
  </si>
  <si>
    <t>4.20.</t>
  </si>
  <si>
    <t>4.21.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</si>
  <si>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</si>
  <si>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</si>
  <si>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</si>
  <si>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</si>
  <si>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</si>
  <si>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</si>
  <si>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</si>
  <si>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</si>
  <si>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</si>
  <si>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</si>
  <si>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</si>
  <si>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1.14.</t>
  </si>
  <si>
    <t>1.15.</t>
  </si>
  <si>
    <t>1.16.</t>
  </si>
  <si>
    <t>1.18.</t>
  </si>
  <si>
    <t>1.19.</t>
  </si>
  <si>
    <t>1.20.</t>
  </si>
  <si>
    <t>1.21.</t>
  </si>
  <si>
    <t>1.22.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</si>
  <si>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</si>
  <si>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</si>
  <si>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</si>
  <si>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</si>
  <si>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</si>
  <si>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</si>
  <si>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</si>
  <si>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</si>
  <si>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</si>
  <si>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</si>
  <si>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</si>
  <si>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</si>
  <si>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</si>
  <si>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</si>
  <si>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1.13.</t>
  </si>
  <si>
    <t>1.17.</t>
  </si>
  <si>
    <t>Ekonominio konkurencingumo ir investicijų plėtros programa</t>
  </si>
  <si>
    <t>2.1.</t>
  </si>
  <si>
    <t>2.2.</t>
  </si>
  <si>
    <t>Viešosios infrastruktūros plėtros programa</t>
  </si>
  <si>
    <t>3.1.</t>
  </si>
  <si>
    <t>5.19.</t>
  </si>
  <si>
    <t>5.20.</t>
  </si>
  <si>
    <t>5.21.</t>
  </si>
  <si>
    <t>5.22.</t>
  </si>
  <si>
    <t>5.26.</t>
  </si>
  <si>
    <t>5.27.</t>
  </si>
  <si>
    <t>5.28.</t>
  </si>
  <si>
    <t>5.29.</t>
  </si>
  <si>
    <t>Programos pavadinimas / Asignavimų valdytojas</t>
  </si>
  <si>
    <t>Iš viso asignavimų</t>
  </si>
  <si>
    <t>iš viso</t>
  </si>
  <si>
    <t>_______________</t>
  </si>
  <si>
    <t>Kupiškio vaikų lopšelis-darželis ,,Saulutė“</t>
  </si>
  <si>
    <t>Kupiškio vaikų lopšelis-darželis ,,Obelėlė“</t>
  </si>
  <si>
    <t>Kupiškio mokykla ,,Varpelis“</t>
  </si>
  <si>
    <t>Kupiškio Lauryno Stuokos-Gucevičiaus gimnazija</t>
  </si>
  <si>
    <t>Kupiškio rajono savivaldybės administracija</t>
  </si>
  <si>
    <t xml:space="preserve">Kupiškio rajono Subačiaus vaikų lopšelis-darželis </t>
  </si>
  <si>
    <t>Kupiškio rajono savivaldybės priešgaisrinė tarnyba</t>
  </si>
  <si>
    <t>Kupiškio rajono savivaldybės kultūros centras</t>
  </si>
  <si>
    <t>Kupiškio rajono savivaldybės viešoji biblioteka</t>
  </si>
  <si>
    <t>Kupiškio socialinių paslaugų centras</t>
  </si>
  <si>
    <t>Kupiškio r. Skapiškio pagrindinė mokykla</t>
  </si>
  <si>
    <t>Kupiškio r. Adomynės pagrindinė mokykla</t>
  </si>
  <si>
    <t>Kupiškio r. Alizavos pagrindinė mokykla</t>
  </si>
  <si>
    <t>Kupiškio rajono Antašavos pagrindinė mokykla</t>
  </si>
  <si>
    <t>Kupiškio r. Noriūnų Jono Černiaus pagrindinė mokykla</t>
  </si>
  <si>
    <t>Kupiškio rajono Rudilių Jono Laužiko pagrindinė mokykla</t>
  </si>
  <si>
    <t>Kupiškio rajono Salamiesčio pagrindinė mokykla</t>
  </si>
  <si>
    <t>Kupiškio rajono Šepetos Almos Adamkienės pagrindinė mokykla</t>
  </si>
  <si>
    <t>Kupiškio rajono Šimonių pagrindinė mokykla</t>
  </si>
  <si>
    <t>Kupiškio rajono savivaldybės administracijos direktoriaus rezervas</t>
  </si>
  <si>
    <t>Kupiškio rajono savivaldybės kontrolės ir audito tarnyba</t>
  </si>
  <si>
    <t>Kupiškio rajono šv. Kazimiero vaikų globos namai</t>
  </si>
  <si>
    <t>iš jų: darbo užmokesčiui</t>
  </si>
  <si>
    <t>Kupiškio r. švietimo pagalbos tarnyba</t>
  </si>
  <si>
    <t>Kupiškio r. kūno kultūros ir sporto centras</t>
  </si>
  <si>
    <t>Kupiškio rajono savivaldybės administracijos Finansų ir biudžeto skyrius</t>
  </si>
  <si>
    <t>Kupiškio rajono savivaldybės administracijos Socialinės paramos skyrius</t>
  </si>
  <si>
    <t>(eurais)</t>
  </si>
  <si>
    <t>IŠ VISO</t>
  </si>
  <si>
    <t xml:space="preserve"> IŠ VISO ASIGNAVIMŲ</t>
  </si>
  <si>
    <t>iš jų: finansinių įsipareigojimų vykdymas (paskolų grąžinimas)</t>
  </si>
  <si>
    <t>5.30.</t>
  </si>
  <si>
    <t>Kupiškio r. Adomynės mokykla-daugiafunkcis centras</t>
  </si>
  <si>
    <t>Kupiškio r. Antašavos mokykla-daugiafunkcis centras</t>
  </si>
  <si>
    <t>Kupiškio r. Subačiaus gimnazija</t>
  </si>
  <si>
    <t>iš jų: trumpalaikiams įsipareigojimas, buvusiems 2015 m. gruodžio 31 d., padengti iš 2015 metų biudžeto nepanaudotos pajamų dalies</t>
  </si>
  <si>
    <t>Kupiškio r. Rudilių Jono Laužiko universalus daugiafunkcis centras</t>
  </si>
  <si>
    <t>5.23.</t>
  </si>
  <si>
    <t>5.24.</t>
  </si>
  <si>
    <t>Kupiškio r. Salamiesčio pagrindinė mokykla</t>
  </si>
  <si>
    <t>Kupiškio r. Šimonių pagrindinė mokykla</t>
  </si>
  <si>
    <t>KUPIŠKIO RAJONO SAVIVALDYBĖS 2018 METŲ BIUDŽETO ASIGNAVIMŲ PASKIRSTYMAS PAGAL VYKDOMAS PROGRAMAS</t>
  </si>
  <si>
    <t>2018 m. vasario 21 d. sprendimo Nr. TS-23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</si>
</sst>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186"/>
    </font>
    <font>
      <sz val="9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1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vertical="center" wrapText="1"/>
    </xf>
    <xf numFmtId="1" fontId="2" fillId="2" borderId="2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1" fontId="3" fillId="2" borderId="13" xfId="0" applyNumberFormat="1" applyFont="1" applyFill="1" applyBorder="1" applyAlignment="1">
      <alignment vertical="center" wrapText="1"/>
    </xf>
    <xf numFmtId="1" fontId="2" fillId="2" borderId="13" xfId="0" applyNumberFormat="1" applyFont="1" applyFill="1" applyBorder="1" applyAlignment="1">
      <alignment vertical="center" wrapText="1"/>
    </xf>
    <xf numFmtId="3" fontId="2" fillId="2" borderId="13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topLeftCell="A4" zoomScaleNormal="100" workbookViewId="0">
      <pane xSplit="2" ySplit="10" topLeftCell="C61" activePane="bottomRight" state="frozen"/>
      <selection activeCell="A4" sqref="A4"/>
      <selection pane="topRight" activeCell="C4" sqref="C4"/>
      <selection pane="bottomLeft" activeCell="A12" sqref="A12"/>
      <selection pane="bottomRight" activeCell="D5" sqref="D5:G5"/>
    </sheetView>
  </sheetViews>
  <sheetFormatPr defaultColWidth="9.140625" defaultRowHeight="15" x14ac:dyDescent="0.2"/>
  <cols>
    <col min="1" max="1" width="6.7109375" style="1" customWidth="1"/>
    <col min="2" max="2" width="9.140625" style="2" hidden="1" customWidth="1"/>
    <col min="3" max="3" width="43.85546875" style="2" customWidth="1"/>
    <col min="4" max="4" width="11.7109375" style="3" customWidth="1"/>
    <col min="5" max="5" width="11.7109375" style="2" customWidth="1"/>
    <col min="6" max="6" width="12" style="2" customWidth="1"/>
    <col min="7" max="7" width="9.28515625" style="2" customWidth="1"/>
    <col min="8" max="16384" width="9.140625" style="2"/>
  </cols>
  <sheetData>
    <row r="1" spans="1:7" ht="4.5" hidden="1" customHeight="1" x14ac:dyDescent="0.2">
      <c r="A1" s="1" t="s">
        <v>0</v>
      </c>
    </row>
    <row r="2" spans="1:7" hidden="1" x14ac:dyDescent="0.2">
      <c r="A2" s="1" t="s">
        <v>0</v>
      </c>
    </row>
    <row r="3" spans="1:7" hidden="1" x14ac:dyDescent="0.2">
      <c r="A3" s="1" t="s">
        <v>0</v>
      </c>
    </row>
    <row r="4" spans="1:7" x14ac:dyDescent="0.2">
      <c r="D4" s="4" t="s">
        <v>1</v>
      </c>
    </row>
    <row r="5" spans="1:7" x14ac:dyDescent="0.2">
      <c r="D5" s="61" t="s">
        <v>134</v>
      </c>
      <c r="E5" s="61"/>
      <c r="F5" s="61"/>
      <c r="G5" s="61"/>
    </row>
    <row r="6" spans="1:7" x14ac:dyDescent="0.2">
      <c r="D6" s="4" t="s">
        <v>2</v>
      </c>
    </row>
    <row r="7" spans="1:7" ht="18" hidden="1" customHeight="1" x14ac:dyDescent="0.2">
      <c r="D7" s="4"/>
    </row>
    <row r="8" spans="1:7" ht="18.600000000000001" customHeight="1" x14ac:dyDescent="0.2">
      <c r="D8" s="2"/>
    </row>
    <row r="9" spans="1:7" ht="29.25" customHeight="1" x14ac:dyDescent="0.2">
      <c r="A9" s="51" t="s">
        <v>133</v>
      </c>
      <c r="B9" s="51"/>
      <c r="C9" s="51"/>
      <c r="D9" s="51"/>
      <c r="E9" s="51"/>
      <c r="F9" s="51"/>
      <c r="G9" s="51"/>
    </row>
    <row r="10" spans="1:7" ht="13.5" hidden="1" customHeight="1" x14ac:dyDescent="0.2">
      <c r="B10" s="5" t="s">
        <v>3</v>
      </c>
    </row>
    <row r="11" spans="1:7" ht="13.9" customHeight="1" x14ac:dyDescent="0.2">
      <c r="A11" s="6"/>
      <c r="B11" s="7"/>
      <c r="C11" s="7"/>
      <c r="G11" s="5" t="s">
        <v>119</v>
      </c>
    </row>
    <row r="12" spans="1:7" ht="17.25" customHeight="1" x14ac:dyDescent="0.2">
      <c r="A12" s="59" t="s">
        <v>4</v>
      </c>
      <c r="B12" s="19"/>
      <c r="C12" s="53" t="s">
        <v>88</v>
      </c>
      <c r="D12" s="53" t="s">
        <v>89</v>
      </c>
      <c r="E12" s="55" t="s">
        <v>5</v>
      </c>
      <c r="F12" s="56"/>
      <c r="G12" s="53" t="s">
        <v>6</v>
      </c>
    </row>
    <row r="13" spans="1:7" ht="39.75" customHeight="1" x14ac:dyDescent="0.2">
      <c r="A13" s="60"/>
      <c r="B13" s="20"/>
      <c r="C13" s="54"/>
      <c r="D13" s="54"/>
      <c r="E13" s="48" t="s">
        <v>90</v>
      </c>
      <c r="F13" s="47" t="s">
        <v>114</v>
      </c>
      <c r="G13" s="54"/>
    </row>
    <row r="14" spans="1:7" s="18" customFormat="1" ht="15" customHeight="1" thickBot="1" x14ac:dyDescent="0.25">
      <c r="A14" s="52">
        <v>1</v>
      </c>
      <c r="B14" s="52"/>
      <c r="C14" s="45">
        <v>2</v>
      </c>
      <c r="D14" s="45">
        <v>3</v>
      </c>
      <c r="E14" s="45">
        <v>4</v>
      </c>
      <c r="F14" s="45">
        <v>5</v>
      </c>
      <c r="G14" s="45">
        <v>6</v>
      </c>
    </row>
    <row r="15" spans="1:7" ht="31.5" customHeight="1" thickBot="1" x14ac:dyDescent="0.25">
      <c r="A15" s="27">
        <v>1</v>
      </c>
      <c r="B15" s="27"/>
      <c r="C15" s="28" t="s">
        <v>22</v>
      </c>
      <c r="D15" s="42">
        <f>+E15+G15</f>
        <v>8099534</v>
      </c>
      <c r="E15" s="42">
        <f>+E16+E17+E18+E19+E20+E21+E22+E23+E24+E25+E26+E27+E28+E29+E30+E31+E32+E33+E34+E35+E36+E37+E38+E39+E40</f>
        <v>8071034</v>
      </c>
      <c r="F15" s="42">
        <f>+F16+F17+F18+F19+F20+F21+F22+F23+F24+F25+F26+F27+F28+F29+F30+F31+F32+F33+F34+F35+F36+F37+F38+F39+F40</f>
        <v>4951155</v>
      </c>
      <c r="G15" s="42">
        <f>SUM(G16:G40)</f>
        <v>28500</v>
      </c>
    </row>
    <row r="16" spans="1:7" ht="19.899999999999999" customHeight="1" x14ac:dyDescent="0.2">
      <c r="A16" s="8" t="s">
        <v>7</v>
      </c>
      <c r="B16" s="8"/>
      <c r="C16" s="11" t="s">
        <v>94</v>
      </c>
      <c r="D16" s="36">
        <f>+E16+G16</f>
        <v>491510</v>
      </c>
      <c r="E16" s="37">
        <v>491510</v>
      </c>
      <c r="F16" s="37">
        <v>320295</v>
      </c>
      <c r="G16" s="37">
        <v>0</v>
      </c>
    </row>
    <row r="17" spans="1:7" ht="19.899999999999999" customHeight="1" x14ac:dyDescent="0.2">
      <c r="A17" s="8" t="s">
        <v>40</v>
      </c>
      <c r="B17" s="8"/>
      <c r="C17" s="11" t="s">
        <v>92</v>
      </c>
      <c r="D17" s="36">
        <f t="shared" ref="D17:D26" si="0">+E17+G17</f>
        <v>307685</v>
      </c>
      <c r="E17" s="37">
        <v>306985</v>
      </c>
      <c r="F17" s="37">
        <v>182860</v>
      </c>
      <c r="G17" s="37">
        <v>700</v>
      </c>
    </row>
    <row r="18" spans="1:7" ht="19.899999999999999" customHeight="1" x14ac:dyDescent="0.2">
      <c r="A18" s="8" t="s">
        <v>41</v>
      </c>
      <c r="B18" s="8"/>
      <c r="C18" s="11" t="s">
        <v>93</v>
      </c>
      <c r="D18" s="36">
        <f t="shared" si="0"/>
        <v>319245</v>
      </c>
      <c r="E18" s="37">
        <v>316245</v>
      </c>
      <c r="F18" s="37">
        <v>182715</v>
      </c>
      <c r="G18" s="37">
        <v>3000</v>
      </c>
    </row>
    <row r="19" spans="1:7" ht="19.899999999999999" customHeight="1" x14ac:dyDescent="0.2">
      <c r="A19" s="8" t="s">
        <v>42</v>
      </c>
      <c r="B19" s="8"/>
      <c r="C19" s="11" t="s">
        <v>97</v>
      </c>
      <c r="D19" s="36">
        <f t="shared" si="0"/>
        <v>123910</v>
      </c>
      <c r="E19" s="37">
        <v>113910</v>
      </c>
      <c r="F19" s="37">
        <v>65510</v>
      </c>
      <c r="G19" s="37">
        <v>10000</v>
      </c>
    </row>
    <row r="20" spans="1:7" ht="19.899999999999999" customHeight="1" x14ac:dyDescent="0.2">
      <c r="A20" s="8" t="s">
        <v>43</v>
      </c>
      <c r="B20" s="8"/>
      <c r="C20" s="11" t="s">
        <v>95</v>
      </c>
      <c r="D20" s="36">
        <f t="shared" si="0"/>
        <v>905525</v>
      </c>
      <c r="E20" s="37">
        <v>905525</v>
      </c>
      <c r="F20" s="37">
        <v>593645</v>
      </c>
      <c r="G20" s="37">
        <v>0</v>
      </c>
    </row>
    <row r="21" spans="1:7" ht="19.899999999999999" customHeight="1" x14ac:dyDescent="0.2">
      <c r="A21" s="8" t="s">
        <v>44</v>
      </c>
      <c r="B21" s="8"/>
      <c r="C21" s="11" t="s">
        <v>126</v>
      </c>
      <c r="D21" s="36">
        <f t="shared" si="0"/>
        <v>508935</v>
      </c>
      <c r="E21" s="37">
        <v>505935</v>
      </c>
      <c r="F21" s="37">
        <v>349335</v>
      </c>
      <c r="G21" s="37">
        <v>3000</v>
      </c>
    </row>
    <row r="22" spans="1:7" ht="19.899999999999999" customHeight="1" x14ac:dyDescent="0.2">
      <c r="A22" s="8" t="s">
        <v>45</v>
      </c>
      <c r="B22" s="8"/>
      <c r="C22" s="11" t="s">
        <v>18</v>
      </c>
      <c r="D22" s="36">
        <f t="shared" si="0"/>
        <v>1110145</v>
      </c>
      <c r="E22" s="37">
        <v>1109045</v>
      </c>
      <c r="F22" s="37">
        <v>751230</v>
      </c>
      <c r="G22" s="37">
        <v>1100</v>
      </c>
    </row>
    <row r="23" spans="1:7" ht="27" hidden="1" customHeight="1" x14ac:dyDescent="0.2">
      <c r="A23" s="8" t="s">
        <v>46</v>
      </c>
      <c r="B23" s="8"/>
      <c r="C23" s="11" t="s">
        <v>124</v>
      </c>
      <c r="D23" s="36">
        <f t="shared" si="0"/>
        <v>0</v>
      </c>
      <c r="E23" s="37"/>
      <c r="F23" s="37"/>
      <c r="G23" s="37">
        <v>0</v>
      </c>
    </row>
    <row r="24" spans="1:7" ht="19.899999999999999" customHeight="1" x14ac:dyDescent="0.2">
      <c r="A24" s="8" t="s">
        <v>46</v>
      </c>
      <c r="B24" s="8"/>
      <c r="C24" s="11" t="s">
        <v>104</v>
      </c>
      <c r="D24" s="36">
        <f t="shared" si="0"/>
        <v>276970</v>
      </c>
      <c r="E24" s="37">
        <v>276970</v>
      </c>
      <c r="F24" s="37">
        <v>180190</v>
      </c>
      <c r="G24" s="37">
        <v>0</v>
      </c>
    </row>
    <row r="25" spans="1:7" ht="28.15" hidden="1" customHeight="1" x14ac:dyDescent="0.2">
      <c r="A25" s="8"/>
      <c r="B25" s="8"/>
      <c r="C25" s="11" t="s">
        <v>125</v>
      </c>
      <c r="D25" s="36">
        <f t="shared" si="0"/>
        <v>0</v>
      </c>
      <c r="E25" s="37"/>
      <c r="F25" s="37"/>
      <c r="G25" s="37">
        <v>0</v>
      </c>
    </row>
    <row r="26" spans="1:7" ht="30" customHeight="1" x14ac:dyDescent="0.2">
      <c r="A26" s="8" t="s">
        <v>47</v>
      </c>
      <c r="B26" s="8"/>
      <c r="C26" s="11" t="s">
        <v>106</v>
      </c>
      <c r="D26" s="36">
        <f t="shared" si="0"/>
        <v>382925</v>
      </c>
      <c r="E26" s="37">
        <v>382925</v>
      </c>
      <c r="F26" s="37">
        <v>254910</v>
      </c>
      <c r="G26" s="37">
        <v>0</v>
      </c>
    </row>
    <row r="27" spans="1:7" ht="30" customHeight="1" x14ac:dyDescent="0.2">
      <c r="A27" s="8" t="s">
        <v>48</v>
      </c>
      <c r="B27" s="8"/>
      <c r="C27" s="11" t="s">
        <v>128</v>
      </c>
      <c r="D27" s="36">
        <f t="shared" ref="D27:D36" si="1">+E27+G27</f>
        <v>52765</v>
      </c>
      <c r="E27" s="37">
        <v>52765</v>
      </c>
      <c r="F27" s="37">
        <v>19935</v>
      </c>
      <c r="G27" s="37">
        <v>0</v>
      </c>
    </row>
    <row r="28" spans="1:7" ht="19.899999999999999" customHeight="1" x14ac:dyDescent="0.2">
      <c r="A28" s="8" t="s">
        <v>49</v>
      </c>
      <c r="B28" s="8"/>
      <c r="C28" s="11" t="s">
        <v>131</v>
      </c>
      <c r="D28" s="36">
        <f t="shared" si="1"/>
        <v>401683</v>
      </c>
      <c r="E28" s="37">
        <v>401683</v>
      </c>
      <c r="F28" s="37">
        <v>261335</v>
      </c>
      <c r="G28" s="37">
        <v>0</v>
      </c>
    </row>
    <row r="29" spans="1:7" ht="19.899999999999999" customHeight="1" x14ac:dyDescent="0.2">
      <c r="A29" s="8" t="s">
        <v>50</v>
      </c>
      <c r="B29" s="8"/>
      <c r="C29" s="11" t="s">
        <v>102</v>
      </c>
      <c r="D29" s="36">
        <f t="shared" si="1"/>
        <v>307340</v>
      </c>
      <c r="E29" s="37">
        <v>307340</v>
      </c>
      <c r="F29" s="37">
        <v>204930</v>
      </c>
      <c r="G29" s="37">
        <v>0</v>
      </c>
    </row>
    <row r="30" spans="1:7" ht="30.6" customHeight="1" x14ac:dyDescent="0.2">
      <c r="A30" s="8" t="s">
        <v>73</v>
      </c>
      <c r="B30" s="8"/>
      <c r="C30" s="11" t="s">
        <v>109</v>
      </c>
      <c r="D30" s="36">
        <f t="shared" si="1"/>
        <v>232720</v>
      </c>
      <c r="E30" s="37">
        <v>232720</v>
      </c>
      <c r="F30" s="37">
        <v>150275</v>
      </c>
      <c r="G30" s="37">
        <v>0</v>
      </c>
    </row>
    <row r="31" spans="1:7" ht="19.899999999999999" customHeight="1" x14ac:dyDescent="0.2">
      <c r="A31" s="8" t="s">
        <v>51</v>
      </c>
      <c r="B31" s="8"/>
      <c r="C31" s="11" t="s">
        <v>132</v>
      </c>
      <c r="D31" s="36">
        <f t="shared" si="1"/>
        <v>423420</v>
      </c>
      <c r="E31" s="37">
        <v>423420</v>
      </c>
      <c r="F31" s="37">
        <v>250720</v>
      </c>
      <c r="G31" s="37">
        <v>0</v>
      </c>
    </row>
    <row r="32" spans="1:7" ht="19.899999999999999" hidden="1" customHeight="1" x14ac:dyDescent="0.2">
      <c r="A32" s="8"/>
      <c r="B32" s="8"/>
      <c r="C32" s="11" t="s">
        <v>14</v>
      </c>
      <c r="D32" s="36">
        <f t="shared" si="1"/>
        <v>0</v>
      </c>
      <c r="E32" s="37"/>
      <c r="F32" s="37"/>
      <c r="G32" s="37">
        <v>0</v>
      </c>
    </row>
    <row r="33" spans="1:7" ht="19.899999999999999" customHeight="1" x14ac:dyDescent="0.2">
      <c r="A33" s="8" t="s">
        <v>52</v>
      </c>
      <c r="B33" s="8"/>
      <c r="C33" s="11" t="s">
        <v>19</v>
      </c>
      <c r="D33" s="36">
        <f t="shared" si="1"/>
        <v>319710</v>
      </c>
      <c r="E33" s="37">
        <v>315510</v>
      </c>
      <c r="F33" s="37">
        <v>218070</v>
      </c>
      <c r="G33" s="37">
        <v>4200</v>
      </c>
    </row>
    <row r="34" spans="1:7" ht="19.899999999999999" customHeight="1" x14ac:dyDescent="0.2">
      <c r="A34" s="8" t="s">
        <v>53</v>
      </c>
      <c r="B34" s="8"/>
      <c r="C34" s="11" t="s">
        <v>115</v>
      </c>
      <c r="D34" s="36">
        <f t="shared" si="1"/>
        <v>118150</v>
      </c>
      <c r="E34" s="37">
        <v>118150</v>
      </c>
      <c r="F34" s="37">
        <v>71825</v>
      </c>
      <c r="G34" s="38">
        <v>0</v>
      </c>
    </row>
    <row r="35" spans="1:7" ht="19.899999999999999" customHeight="1" x14ac:dyDescent="0.2">
      <c r="A35" s="8" t="s">
        <v>74</v>
      </c>
      <c r="B35" s="8"/>
      <c r="C35" s="11" t="s">
        <v>96</v>
      </c>
      <c r="D35" s="36">
        <f t="shared" si="1"/>
        <v>313970</v>
      </c>
      <c r="E35" s="37">
        <v>313970</v>
      </c>
      <c r="F35" s="37">
        <v>9100</v>
      </c>
      <c r="G35" s="38">
        <v>0</v>
      </c>
    </row>
    <row r="36" spans="1:7" ht="19.899999999999999" customHeight="1" x14ac:dyDescent="0.2">
      <c r="A36" s="8" t="s">
        <v>54</v>
      </c>
      <c r="B36" s="14"/>
      <c r="C36" s="11" t="s">
        <v>116</v>
      </c>
      <c r="D36" s="36">
        <f t="shared" si="1"/>
        <v>198935</v>
      </c>
      <c r="E36" s="37">
        <v>198935</v>
      </c>
      <c r="F36" s="37">
        <v>109195</v>
      </c>
      <c r="G36" s="37">
        <v>0</v>
      </c>
    </row>
    <row r="37" spans="1:7" ht="19.899999999999999" customHeight="1" x14ac:dyDescent="0.2">
      <c r="A37" s="8" t="s">
        <v>55</v>
      </c>
      <c r="B37" s="14"/>
      <c r="C37" s="11" t="s">
        <v>100</v>
      </c>
      <c r="D37" s="36">
        <f>+E37+G37</f>
        <v>448450</v>
      </c>
      <c r="E37" s="37">
        <v>448450</v>
      </c>
      <c r="F37" s="37">
        <v>312400</v>
      </c>
      <c r="G37" s="37">
        <v>0</v>
      </c>
    </row>
    <row r="38" spans="1:7" ht="19.899999999999999" customHeight="1" x14ac:dyDescent="0.2">
      <c r="A38" s="8" t="s">
        <v>56</v>
      </c>
      <c r="B38" s="14"/>
      <c r="C38" s="11" t="s">
        <v>99</v>
      </c>
      <c r="D38" s="36">
        <f>+E38+G38</f>
        <v>645395</v>
      </c>
      <c r="E38" s="37">
        <v>641395</v>
      </c>
      <c r="F38" s="37">
        <v>337000</v>
      </c>
      <c r="G38" s="37">
        <v>4000</v>
      </c>
    </row>
    <row r="39" spans="1:7" ht="19.899999999999999" customHeight="1" x14ac:dyDescent="0.2">
      <c r="A39" s="8" t="s">
        <v>57</v>
      </c>
      <c r="B39" s="14"/>
      <c r="C39" s="11" t="s">
        <v>17</v>
      </c>
      <c r="D39" s="36">
        <f>+E39+G39</f>
        <v>56180</v>
      </c>
      <c r="E39" s="37">
        <v>56180</v>
      </c>
      <c r="F39" s="37">
        <v>31580</v>
      </c>
      <c r="G39" s="38">
        <v>0</v>
      </c>
    </row>
    <row r="40" spans="1:7" ht="19.899999999999999" customHeight="1" thickBot="1" x14ac:dyDescent="0.25">
      <c r="A40" s="9" t="s">
        <v>58</v>
      </c>
      <c r="B40" s="15"/>
      <c r="C40" s="16" t="s">
        <v>15</v>
      </c>
      <c r="D40" s="39">
        <f>+E40+G40</f>
        <v>153966</v>
      </c>
      <c r="E40" s="40">
        <v>151466</v>
      </c>
      <c r="F40" s="40">
        <v>94100</v>
      </c>
      <c r="G40" s="40">
        <v>2500</v>
      </c>
    </row>
    <row r="41" spans="1:7" ht="31.5" customHeight="1" thickBot="1" x14ac:dyDescent="0.25">
      <c r="A41" s="49">
        <v>2</v>
      </c>
      <c r="B41" s="10"/>
      <c r="C41" s="21" t="s">
        <v>75</v>
      </c>
      <c r="D41" s="39">
        <f>+D42+D43</f>
        <v>1184467</v>
      </c>
      <c r="E41" s="39">
        <f>+E42+E43</f>
        <v>276227</v>
      </c>
      <c r="F41" s="39">
        <f>+F42+F43</f>
        <v>3000</v>
      </c>
      <c r="G41" s="39">
        <f>+G42+G43</f>
        <v>908240</v>
      </c>
    </row>
    <row r="42" spans="1:7" ht="19.899999999999999" customHeight="1" x14ac:dyDescent="0.2">
      <c r="A42" s="8" t="s">
        <v>76</v>
      </c>
      <c r="B42" s="14"/>
      <c r="C42" s="25" t="s">
        <v>96</v>
      </c>
      <c r="D42" s="36">
        <f>+E42+G42</f>
        <v>1184467</v>
      </c>
      <c r="E42" s="37">
        <v>276227</v>
      </c>
      <c r="F42" s="37">
        <v>3000</v>
      </c>
      <c r="G42" s="37">
        <v>908240</v>
      </c>
    </row>
    <row r="43" spans="1:7" ht="19.899999999999999" hidden="1" customHeight="1" thickBot="1" x14ac:dyDescent="0.25">
      <c r="A43" s="9" t="s">
        <v>77</v>
      </c>
      <c r="B43" s="15"/>
      <c r="C43" s="24" t="s">
        <v>17</v>
      </c>
      <c r="D43" s="39">
        <f>+E43+G43</f>
        <v>0</v>
      </c>
      <c r="E43" s="41">
        <v>0</v>
      </c>
      <c r="F43" s="41">
        <v>0</v>
      </c>
      <c r="G43" s="40">
        <v>0</v>
      </c>
    </row>
    <row r="44" spans="1:7" ht="31.5" customHeight="1" thickBot="1" x14ac:dyDescent="0.25">
      <c r="A44" s="49">
        <v>3</v>
      </c>
      <c r="B44" s="10"/>
      <c r="C44" s="21" t="s">
        <v>78</v>
      </c>
      <c r="D44" s="39">
        <f>+D45</f>
        <v>1819430</v>
      </c>
      <c r="E44" s="39">
        <f>+E45</f>
        <v>1482968</v>
      </c>
      <c r="F44" s="39">
        <f>+F45</f>
        <v>73440</v>
      </c>
      <c r="G44" s="39">
        <f>+G45</f>
        <v>336462</v>
      </c>
    </row>
    <row r="45" spans="1:7" ht="19.899999999999999" customHeight="1" thickBot="1" x14ac:dyDescent="0.25">
      <c r="A45" s="9" t="s">
        <v>79</v>
      </c>
      <c r="B45" s="15"/>
      <c r="C45" s="16" t="s">
        <v>96</v>
      </c>
      <c r="D45" s="39">
        <f>+E45+G45</f>
        <v>1819430</v>
      </c>
      <c r="E45" s="40">
        <v>1482968</v>
      </c>
      <c r="F45" s="40">
        <v>73440</v>
      </c>
      <c r="G45" s="40">
        <v>336462</v>
      </c>
    </row>
    <row r="46" spans="1:7" ht="31.5" customHeight="1" thickBot="1" x14ac:dyDescent="0.25">
      <c r="A46" s="58">
        <v>4</v>
      </c>
      <c r="B46" s="58"/>
      <c r="C46" s="21" t="s">
        <v>24</v>
      </c>
      <c r="D46" s="39">
        <f>+E46+G46</f>
        <v>3210253</v>
      </c>
      <c r="E46" s="39">
        <f>+E47+E48+E49+E50+E51+E52+E53+E54+E55+E56+E57+E58+E59+E60+E61+E62+E63+E64+E65+E66+E67+E68+E69</f>
        <v>3203253</v>
      </c>
      <c r="F46" s="39">
        <f>+F47+F48+F49+F50+F51+F52+F53+F54+F55+F56+F57+F58+F59+F60+F61+F62+F63+F64+F65+F66+F67+F68+F69</f>
        <v>826110</v>
      </c>
      <c r="G46" s="39">
        <f>+G47+G48+G49+G50+G51+G52+G53+G54+G55+G56+G57+G58+G59+G60+G61+G62+G63+G64+G65+G66+G67+G68+G69</f>
        <v>7000</v>
      </c>
    </row>
    <row r="47" spans="1:7" ht="19.899999999999999" customHeight="1" x14ac:dyDescent="0.2">
      <c r="A47" s="8" t="s">
        <v>8</v>
      </c>
      <c r="B47" s="8"/>
      <c r="C47" s="11" t="s">
        <v>96</v>
      </c>
      <c r="D47" s="36">
        <f>+E47+G47</f>
        <v>867010</v>
      </c>
      <c r="E47" s="37">
        <v>862010</v>
      </c>
      <c r="F47" s="37">
        <v>129000</v>
      </c>
      <c r="G47" s="37">
        <v>5000</v>
      </c>
    </row>
    <row r="48" spans="1:7" ht="30" customHeight="1" x14ac:dyDescent="0.2">
      <c r="A48" s="8" t="s">
        <v>10</v>
      </c>
      <c r="B48" s="8"/>
      <c r="C48" s="26" t="s">
        <v>118</v>
      </c>
      <c r="D48" s="36">
        <f>+E48+G48</f>
        <v>1233980</v>
      </c>
      <c r="E48" s="37">
        <f>1238980-5000</f>
        <v>1233980</v>
      </c>
      <c r="F48" s="37">
        <v>0</v>
      </c>
      <c r="G48" s="38">
        <v>0</v>
      </c>
    </row>
    <row r="49" spans="1:7" ht="19.899999999999999" customHeight="1" x14ac:dyDescent="0.2">
      <c r="A49" s="8" t="s">
        <v>11</v>
      </c>
      <c r="B49" s="8"/>
      <c r="C49" s="14" t="s">
        <v>101</v>
      </c>
      <c r="D49" s="36">
        <f t="shared" ref="D49:D56" si="2">+E49+G49</f>
        <v>830953</v>
      </c>
      <c r="E49" s="37">
        <v>830953</v>
      </c>
      <c r="F49" s="37">
        <v>510110</v>
      </c>
      <c r="G49" s="38">
        <v>0</v>
      </c>
    </row>
    <row r="50" spans="1:7" ht="19.899999999999999" customHeight="1" x14ac:dyDescent="0.2">
      <c r="A50" s="8" t="s">
        <v>12</v>
      </c>
      <c r="B50" s="8"/>
      <c r="C50" s="11" t="s">
        <v>113</v>
      </c>
      <c r="D50" s="36">
        <f t="shared" si="2"/>
        <v>271610</v>
      </c>
      <c r="E50" s="37">
        <v>269610</v>
      </c>
      <c r="F50" s="37">
        <v>187000</v>
      </c>
      <c r="G50" s="37">
        <v>2000</v>
      </c>
    </row>
    <row r="51" spans="1:7" ht="19.899999999999999" customHeight="1" x14ac:dyDescent="0.2">
      <c r="A51" s="8" t="s">
        <v>25</v>
      </c>
      <c r="B51" s="8"/>
      <c r="C51" s="11" t="s">
        <v>94</v>
      </c>
      <c r="D51" s="36">
        <f t="shared" si="2"/>
        <v>2600</v>
      </c>
      <c r="E51" s="37">
        <v>2600</v>
      </c>
      <c r="F51" s="38">
        <v>0</v>
      </c>
      <c r="G51" s="38">
        <v>0</v>
      </c>
    </row>
    <row r="52" spans="1:7" ht="19.899999999999999" customHeight="1" x14ac:dyDescent="0.2">
      <c r="A52" s="8" t="s">
        <v>26</v>
      </c>
      <c r="B52" s="8"/>
      <c r="C52" s="11" t="s">
        <v>92</v>
      </c>
      <c r="D52" s="36">
        <f t="shared" si="2"/>
        <v>700</v>
      </c>
      <c r="E52" s="37">
        <v>700</v>
      </c>
      <c r="F52" s="38">
        <v>0</v>
      </c>
      <c r="G52" s="38">
        <v>0</v>
      </c>
    </row>
    <row r="53" spans="1:7" ht="19.899999999999999" customHeight="1" x14ac:dyDescent="0.2">
      <c r="A53" s="8" t="s">
        <v>27</v>
      </c>
      <c r="B53" s="8"/>
      <c r="C53" s="11" t="s">
        <v>93</v>
      </c>
      <c r="D53" s="36">
        <f t="shared" si="2"/>
        <v>700</v>
      </c>
      <c r="E53" s="37">
        <v>700</v>
      </c>
      <c r="F53" s="38">
        <v>0</v>
      </c>
      <c r="G53" s="38">
        <v>0</v>
      </c>
    </row>
    <row r="54" spans="1:7" ht="19.899999999999999" customHeight="1" x14ac:dyDescent="0.2">
      <c r="A54" s="8" t="s">
        <v>28</v>
      </c>
      <c r="B54" s="8"/>
      <c r="C54" s="11" t="s">
        <v>97</v>
      </c>
      <c r="D54" s="36">
        <f t="shared" si="2"/>
        <v>1200</v>
      </c>
      <c r="E54" s="37">
        <v>1200</v>
      </c>
      <c r="F54" s="38">
        <v>0</v>
      </c>
      <c r="G54" s="38">
        <v>0</v>
      </c>
    </row>
    <row r="55" spans="1:7" ht="19.899999999999999" hidden="1" customHeight="1" x14ac:dyDescent="0.2">
      <c r="A55" s="8" t="s">
        <v>29</v>
      </c>
      <c r="B55" s="8"/>
      <c r="C55" s="13" t="s">
        <v>16</v>
      </c>
      <c r="D55" s="36">
        <f t="shared" si="2"/>
        <v>0</v>
      </c>
      <c r="E55" s="37"/>
      <c r="F55" s="38"/>
      <c r="G55" s="38">
        <v>0</v>
      </c>
    </row>
    <row r="56" spans="1:7" ht="19.899999999999999" customHeight="1" x14ac:dyDescent="0.2">
      <c r="A56" s="8" t="s">
        <v>29</v>
      </c>
      <c r="B56" s="8"/>
      <c r="C56" s="11" t="s">
        <v>126</v>
      </c>
      <c r="D56" s="36">
        <f t="shared" si="2"/>
        <v>600</v>
      </c>
      <c r="E56" s="37">
        <v>600</v>
      </c>
      <c r="F56" s="38">
        <v>0</v>
      </c>
      <c r="G56" s="38">
        <v>0</v>
      </c>
    </row>
    <row r="57" spans="1:7" ht="19.899999999999999" hidden="1" customHeight="1" x14ac:dyDescent="0.2">
      <c r="A57" s="8" t="s">
        <v>31</v>
      </c>
      <c r="B57" s="8"/>
      <c r="C57" s="11" t="s">
        <v>18</v>
      </c>
      <c r="D57" s="36">
        <f t="shared" ref="D57:D68" si="3">+E57+G57</f>
        <v>0</v>
      </c>
      <c r="E57" s="37"/>
      <c r="F57" s="38"/>
      <c r="G57" s="38">
        <v>0</v>
      </c>
    </row>
    <row r="58" spans="1:7" ht="19.899999999999999" hidden="1" customHeight="1" x14ac:dyDescent="0.2">
      <c r="A58" s="8" t="s">
        <v>32</v>
      </c>
      <c r="B58" s="8"/>
      <c r="C58" s="11" t="s">
        <v>103</v>
      </c>
      <c r="D58" s="36">
        <f t="shared" si="3"/>
        <v>0</v>
      </c>
      <c r="E58" s="37"/>
      <c r="F58" s="38"/>
      <c r="G58" s="38">
        <v>0</v>
      </c>
    </row>
    <row r="59" spans="1:7" ht="19.899999999999999" hidden="1" customHeight="1" x14ac:dyDescent="0.2">
      <c r="A59" s="8" t="s">
        <v>33</v>
      </c>
      <c r="B59" s="8"/>
      <c r="C59" s="11" t="s">
        <v>104</v>
      </c>
      <c r="D59" s="36">
        <f t="shared" si="3"/>
        <v>0</v>
      </c>
      <c r="E59" s="37"/>
      <c r="F59" s="38"/>
      <c r="G59" s="38">
        <v>0</v>
      </c>
    </row>
    <row r="60" spans="1:7" ht="19.899999999999999" hidden="1" customHeight="1" x14ac:dyDescent="0.2">
      <c r="A60" s="8" t="s">
        <v>34</v>
      </c>
      <c r="B60" s="8"/>
      <c r="C60" s="11" t="s">
        <v>105</v>
      </c>
      <c r="D60" s="36">
        <f t="shared" si="3"/>
        <v>0</v>
      </c>
      <c r="E60" s="37"/>
      <c r="F60" s="38"/>
      <c r="G60" s="38">
        <v>0</v>
      </c>
    </row>
    <row r="61" spans="1:7" ht="30" customHeight="1" x14ac:dyDescent="0.2">
      <c r="A61" s="8" t="s">
        <v>30</v>
      </c>
      <c r="B61" s="8"/>
      <c r="C61" s="11" t="s">
        <v>106</v>
      </c>
      <c r="D61" s="36">
        <f t="shared" si="3"/>
        <v>50</v>
      </c>
      <c r="E61" s="37">
        <v>50</v>
      </c>
      <c r="F61" s="38">
        <v>0</v>
      </c>
      <c r="G61" s="38">
        <v>0</v>
      </c>
    </row>
    <row r="62" spans="1:7" ht="30" hidden="1" customHeight="1" x14ac:dyDescent="0.2">
      <c r="A62" s="8" t="s">
        <v>35</v>
      </c>
      <c r="B62" s="8"/>
      <c r="C62" s="11" t="s">
        <v>107</v>
      </c>
      <c r="D62" s="36">
        <f t="shared" si="3"/>
        <v>0</v>
      </c>
      <c r="E62" s="37"/>
      <c r="F62" s="38"/>
      <c r="G62" s="38">
        <v>0</v>
      </c>
    </row>
    <row r="63" spans="1:7" ht="19.899999999999999" hidden="1" customHeight="1" x14ac:dyDescent="0.2">
      <c r="A63" s="8" t="s">
        <v>36</v>
      </c>
      <c r="B63" s="8"/>
      <c r="C63" s="11" t="s">
        <v>108</v>
      </c>
      <c r="D63" s="36">
        <f t="shared" si="3"/>
        <v>0</v>
      </c>
      <c r="E63" s="37"/>
      <c r="F63" s="38"/>
      <c r="G63" s="38">
        <v>0</v>
      </c>
    </row>
    <row r="64" spans="1:7" ht="19.899999999999999" hidden="1" customHeight="1" x14ac:dyDescent="0.2">
      <c r="A64" s="8" t="s">
        <v>37</v>
      </c>
      <c r="B64" s="8"/>
      <c r="C64" s="11" t="s">
        <v>102</v>
      </c>
      <c r="D64" s="36">
        <f t="shared" si="3"/>
        <v>0</v>
      </c>
      <c r="E64" s="37"/>
      <c r="F64" s="38"/>
      <c r="G64" s="38">
        <v>0</v>
      </c>
    </row>
    <row r="65" spans="1:7" ht="30" hidden="1" customHeight="1" x14ac:dyDescent="0.2">
      <c r="A65" s="8" t="s">
        <v>31</v>
      </c>
      <c r="B65" s="8"/>
      <c r="C65" s="11" t="s">
        <v>109</v>
      </c>
      <c r="D65" s="36">
        <f t="shared" si="3"/>
        <v>0</v>
      </c>
      <c r="E65" s="37">
        <v>0</v>
      </c>
      <c r="F65" s="38">
        <v>0</v>
      </c>
      <c r="G65" s="38">
        <v>0</v>
      </c>
    </row>
    <row r="66" spans="1:7" ht="19.899999999999999" hidden="1" customHeight="1" x14ac:dyDescent="0.2">
      <c r="A66" s="8" t="s">
        <v>38</v>
      </c>
      <c r="B66" s="8"/>
      <c r="C66" s="11" t="s">
        <v>110</v>
      </c>
      <c r="D66" s="36">
        <f t="shared" si="3"/>
        <v>0</v>
      </c>
      <c r="E66" s="37"/>
      <c r="F66" s="38"/>
      <c r="G66" s="38">
        <v>0</v>
      </c>
    </row>
    <row r="67" spans="1:7" ht="19.899999999999999" hidden="1" customHeight="1" x14ac:dyDescent="0.2">
      <c r="A67" s="8" t="s">
        <v>39</v>
      </c>
      <c r="B67" s="8"/>
      <c r="C67" s="11" t="s">
        <v>14</v>
      </c>
      <c r="D67" s="36">
        <f t="shared" si="3"/>
        <v>0</v>
      </c>
      <c r="E67" s="37"/>
      <c r="F67" s="38"/>
      <c r="G67" s="38">
        <v>0</v>
      </c>
    </row>
    <row r="68" spans="1:7" ht="19.899999999999999" customHeight="1" x14ac:dyDescent="0.2">
      <c r="A68" s="8" t="s">
        <v>31</v>
      </c>
      <c r="B68" s="8"/>
      <c r="C68" s="11" t="s">
        <v>19</v>
      </c>
      <c r="D68" s="36">
        <f t="shared" si="3"/>
        <v>150</v>
      </c>
      <c r="E68" s="37">
        <v>150</v>
      </c>
      <c r="F68" s="38">
        <v>0</v>
      </c>
      <c r="G68" s="38">
        <v>0</v>
      </c>
    </row>
    <row r="69" spans="1:7" ht="19.899999999999999" customHeight="1" thickBot="1" x14ac:dyDescent="0.25">
      <c r="A69" s="22" t="s">
        <v>32</v>
      </c>
      <c r="B69" s="23"/>
      <c r="C69" s="24" t="s">
        <v>116</v>
      </c>
      <c r="D69" s="42">
        <f t="shared" ref="D69:D75" si="4">+E69+G69</f>
        <v>700</v>
      </c>
      <c r="E69" s="43">
        <v>700</v>
      </c>
      <c r="F69" s="44">
        <v>0</v>
      </c>
      <c r="G69" s="44">
        <v>0</v>
      </c>
    </row>
    <row r="70" spans="1:7" ht="31.5" customHeight="1" thickBot="1" x14ac:dyDescent="0.25">
      <c r="A70" s="58">
        <v>5</v>
      </c>
      <c r="B70" s="58"/>
      <c r="C70" s="21" t="s">
        <v>20</v>
      </c>
      <c r="D70" s="39">
        <f t="shared" si="4"/>
        <v>2831503</v>
      </c>
      <c r="E70" s="39">
        <f>+E71+E72+E73+E74+E75+E76+E77+E78+E80+E79+E82+E83+E84+E85+E86+E87+E88+E89+E90+E91+E92+E93+E94+E95+E96+E97+E98+E99+E100+E81</f>
        <v>2742583</v>
      </c>
      <c r="F70" s="39">
        <f>+F71+F72+F73+F74+F75+F76+F77+F78+F80+F79+F82+F83+F84+F85+F86+F87+F88+F89+F90+F91+F92+F93+F94+F95+F96+F97+F98+F99+F100</f>
        <v>1491510</v>
      </c>
      <c r="G70" s="39">
        <f>+G72+G73+G74</f>
        <v>88920</v>
      </c>
    </row>
    <row r="71" spans="1:7" ht="30" customHeight="1" x14ac:dyDescent="0.2">
      <c r="A71" s="8" t="s">
        <v>9</v>
      </c>
      <c r="B71" s="8"/>
      <c r="C71" s="14" t="s">
        <v>112</v>
      </c>
      <c r="D71" s="36">
        <f t="shared" si="4"/>
        <v>24350</v>
      </c>
      <c r="E71" s="37">
        <v>24350</v>
      </c>
      <c r="F71" s="37">
        <v>15600</v>
      </c>
      <c r="G71" s="37">
        <v>0</v>
      </c>
    </row>
    <row r="72" spans="1:7" ht="19.899999999999999" customHeight="1" x14ac:dyDescent="0.2">
      <c r="A72" s="8" t="s">
        <v>13</v>
      </c>
      <c r="B72" s="8"/>
      <c r="C72" s="11" t="s">
        <v>96</v>
      </c>
      <c r="D72" s="36">
        <f t="shared" si="4"/>
        <v>2057723</v>
      </c>
      <c r="E72" s="37">
        <v>2037773</v>
      </c>
      <c r="F72" s="37">
        <v>1102410</v>
      </c>
      <c r="G72" s="37">
        <v>19950</v>
      </c>
    </row>
    <row r="73" spans="1:7" ht="30" customHeight="1" x14ac:dyDescent="0.2">
      <c r="A73" s="8" t="s">
        <v>21</v>
      </c>
      <c r="B73" s="8"/>
      <c r="C73" s="14" t="s">
        <v>117</v>
      </c>
      <c r="D73" s="36">
        <f t="shared" si="4"/>
        <v>227310</v>
      </c>
      <c r="E73" s="37">
        <v>158340</v>
      </c>
      <c r="F73" s="38">
        <v>0</v>
      </c>
      <c r="G73" s="37">
        <v>68970</v>
      </c>
    </row>
    <row r="74" spans="1:7" ht="19.899999999999999" customHeight="1" x14ac:dyDescent="0.2">
      <c r="A74" s="17" t="s">
        <v>23</v>
      </c>
      <c r="B74" s="14"/>
      <c r="C74" s="11" t="s">
        <v>98</v>
      </c>
      <c r="D74" s="36">
        <f t="shared" si="4"/>
        <v>522120</v>
      </c>
      <c r="E74" s="37">
        <v>522120</v>
      </c>
      <c r="F74" s="37">
        <v>373500</v>
      </c>
      <c r="G74" s="38">
        <v>0</v>
      </c>
    </row>
    <row r="75" spans="1:7" ht="19.899999999999999" hidden="1" customHeight="1" x14ac:dyDescent="0.2">
      <c r="A75" s="8" t="s">
        <v>59</v>
      </c>
      <c r="B75" s="14"/>
      <c r="C75" s="11" t="s">
        <v>113</v>
      </c>
      <c r="D75" s="36">
        <f t="shared" si="4"/>
        <v>0</v>
      </c>
      <c r="E75" s="37"/>
      <c r="F75" s="38">
        <v>0</v>
      </c>
      <c r="G75" s="38">
        <v>0</v>
      </c>
    </row>
    <row r="76" spans="1:7" ht="19.899999999999999" hidden="1" customHeight="1" x14ac:dyDescent="0.2">
      <c r="A76" s="8" t="s">
        <v>60</v>
      </c>
      <c r="B76" s="14"/>
      <c r="C76" s="14" t="s">
        <v>101</v>
      </c>
      <c r="D76" s="36">
        <f t="shared" ref="D76:D91" si="5">+E76+G76</f>
        <v>0</v>
      </c>
      <c r="E76" s="37"/>
      <c r="F76" s="38">
        <v>0</v>
      </c>
      <c r="G76" s="38">
        <v>0</v>
      </c>
    </row>
    <row r="77" spans="1:7" ht="19.899999999999999" hidden="1" customHeight="1" x14ac:dyDescent="0.2">
      <c r="A77" s="8" t="s">
        <v>61</v>
      </c>
      <c r="B77" s="14"/>
      <c r="C77" s="11" t="s">
        <v>100</v>
      </c>
      <c r="D77" s="36">
        <f t="shared" si="5"/>
        <v>0</v>
      </c>
      <c r="E77" s="37"/>
      <c r="F77" s="38">
        <v>0</v>
      </c>
      <c r="G77" s="38">
        <v>0</v>
      </c>
    </row>
    <row r="78" spans="1:7" ht="19.899999999999999" hidden="1" customHeight="1" x14ac:dyDescent="0.2">
      <c r="A78" s="8" t="s">
        <v>62</v>
      </c>
      <c r="B78" s="14"/>
      <c r="C78" s="11" t="s">
        <v>99</v>
      </c>
      <c r="D78" s="36">
        <f t="shared" si="5"/>
        <v>0</v>
      </c>
      <c r="E78" s="37"/>
      <c r="F78" s="38">
        <v>0</v>
      </c>
      <c r="G78" s="38">
        <v>0</v>
      </c>
    </row>
    <row r="79" spans="1:7" ht="19.899999999999999" hidden="1" customHeight="1" x14ac:dyDescent="0.2">
      <c r="A79" s="8" t="s">
        <v>63</v>
      </c>
      <c r="B79" s="14"/>
      <c r="C79" s="11" t="s">
        <v>15</v>
      </c>
      <c r="D79" s="36">
        <f t="shared" si="5"/>
        <v>0</v>
      </c>
      <c r="E79" s="37"/>
      <c r="F79" s="38">
        <v>0</v>
      </c>
      <c r="G79" s="38">
        <v>0</v>
      </c>
    </row>
    <row r="80" spans="1:7" ht="19.899999999999999" hidden="1" customHeight="1" x14ac:dyDescent="0.2">
      <c r="A80" s="8" t="s">
        <v>64</v>
      </c>
      <c r="B80" s="14"/>
      <c r="C80" s="11" t="s">
        <v>94</v>
      </c>
      <c r="D80" s="36">
        <f t="shared" si="5"/>
        <v>0</v>
      </c>
      <c r="E80" s="37"/>
      <c r="F80" s="38">
        <v>0</v>
      </c>
      <c r="G80" s="38">
        <v>0</v>
      </c>
    </row>
    <row r="81" spans="1:7" ht="19.899999999999999" hidden="1" customHeight="1" x14ac:dyDescent="0.2">
      <c r="A81" s="8" t="s">
        <v>65</v>
      </c>
      <c r="B81" s="14"/>
      <c r="C81" s="11" t="s">
        <v>92</v>
      </c>
      <c r="D81" s="36">
        <f>+E81+G81</f>
        <v>0</v>
      </c>
      <c r="E81" s="37"/>
      <c r="F81" s="38">
        <v>0</v>
      </c>
      <c r="G81" s="38">
        <v>0</v>
      </c>
    </row>
    <row r="82" spans="1:7" ht="19.899999999999999" hidden="1" customHeight="1" x14ac:dyDescent="0.2">
      <c r="A82" s="8" t="s">
        <v>66</v>
      </c>
      <c r="B82" s="14"/>
      <c r="C82" s="11" t="s">
        <v>93</v>
      </c>
      <c r="D82" s="36">
        <f t="shared" si="5"/>
        <v>0</v>
      </c>
      <c r="E82" s="37"/>
      <c r="F82" s="38">
        <v>0</v>
      </c>
      <c r="G82" s="38">
        <v>0</v>
      </c>
    </row>
    <row r="83" spans="1:7" ht="19.899999999999999" hidden="1" customHeight="1" x14ac:dyDescent="0.2">
      <c r="A83" s="8" t="s">
        <v>67</v>
      </c>
      <c r="B83" s="14"/>
      <c r="C83" s="11" t="s">
        <v>97</v>
      </c>
      <c r="D83" s="36">
        <f t="shared" si="5"/>
        <v>0</v>
      </c>
      <c r="E83" s="37"/>
      <c r="F83" s="38">
        <v>0</v>
      </c>
      <c r="G83" s="38">
        <v>0</v>
      </c>
    </row>
    <row r="84" spans="1:7" ht="19.899999999999999" hidden="1" customHeight="1" x14ac:dyDescent="0.2">
      <c r="A84" s="8" t="s">
        <v>67</v>
      </c>
      <c r="B84" s="14"/>
      <c r="C84" s="11" t="s">
        <v>95</v>
      </c>
      <c r="D84" s="36">
        <f t="shared" si="5"/>
        <v>0</v>
      </c>
      <c r="E84" s="37"/>
      <c r="F84" s="38">
        <v>0</v>
      </c>
      <c r="G84" s="38">
        <v>0</v>
      </c>
    </row>
    <row r="85" spans="1:7" ht="19.899999999999999" hidden="1" customHeight="1" x14ac:dyDescent="0.2">
      <c r="A85" s="8" t="s">
        <v>68</v>
      </c>
      <c r="B85" s="14"/>
      <c r="C85" s="11" t="s">
        <v>126</v>
      </c>
      <c r="D85" s="36">
        <f t="shared" si="5"/>
        <v>0</v>
      </c>
      <c r="E85" s="37"/>
      <c r="F85" s="38">
        <v>0</v>
      </c>
      <c r="G85" s="38">
        <v>0</v>
      </c>
    </row>
    <row r="86" spans="1:7" ht="19.899999999999999" hidden="1" customHeight="1" x14ac:dyDescent="0.2">
      <c r="A86" s="8" t="s">
        <v>69</v>
      </c>
      <c r="B86" s="14"/>
      <c r="C86" s="11" t="s">
        <v>18</v>
      </c>
      <c r="D86" s="36">
        <f t="shared" si="5"/>
        <v>0</v>
      </c>
      <c r="E86" s="37"/>
      <c r="F86" s="38">
        <v>0</v>
      </c>
      <c r="G86" s="38">
        <v>0</v>
      </c>
    </row>
    <row r="87" spans="1:7" ht="30" hidden="1" customHeight="1" x14ac:dyDescent="0.2">
      <c r="A87" s="8" t="s">
        <v>70</v>
      </c>
      <c r="B87" s="14"/>
      <c r="C87" s="11" t="s">
        <v>124</v>
      </c>
      <c r="D87" s="36">
        <f t="shared" si="5"/>
        <v>0</v>
      </c>
      <c r="E87" s="37"/>
      <c r="F87" s="38">
        <v>0</v>
      </c>
      <c r="G87" s="38">
        <v>0</v>
      </c>
    </row>
    <row r="88" spans="1:7" ht="19.899999999999999" hidden="1" customHeight="1" x14ac:dyDescent="0.2">
      <c r="A88" s="8" t="s">
        <v>71</v>
      </c>
      <c r="B88" s="14"/>
      <c r="C88" s="11" t="s">
        <v>104</v>
      </c>
      <c r="D88" s="36">
        <f t="shared" si="5"/>
        <v>0</v>
      </c>
      <c r="E88" s="37"/>
      <c r="F88" s="38">
        <v>0</v>
      </c>
      <c r="G88" s="38">
        <v>0</v>
      </c>
    </row>
    <row r="89" spans="1:7" ht="19.899999999999999" hidden="1" customHeight="1" x14ac:dyDescent="0.2">
      <c r="A89" s="8" t="s">
        <v>72</v>
      </c>
      <c r="B89" s="14"/>
      <c r="C89" s="11" t="s">
        <v>17</v>
      </c>
      <c r="D89" s="36">
        <f t="shared" si="5"/>
        <v>0</v>
      </c>
      <c r="E89" s="37"/>
      <c r="F89" s="38">
        <v>0</v>
      </c>
      <c r="G89" s="38">
        <v>0</v>
      </c>
    </row>
    <row r="90" spans="1:7" ht="30" hidden="1" customHeight="1" x14ac:dyDescent="0.2">
      <c r="A90" s="8" t="s">
        <v>80</v>
      </c>
      <c r="B90" s="14"/>
      <c r="C90" s="11" t="s">
        <v>125</v>
      </c>
      <c r="D90" s="36">
        <f t="shared" si="5"/>
        <v>0</v>
      </c>
      <c r="E90" s="37"/>
      <c r="F90" s="38">
        <v>0</v>
      </c>
      <c r="G90" s="38">
        <v>0</v>
      </c>
    </row>
    <row r="91" spans="1:7" ht="30" hidden="1" customHeight="1" x14ac:dyDescent="0.2">
      <c r="A91" s="8" t="s">
        <v>81</v>
      </c>
      <c r="B91" s="14"/>
      <c r="C91" s="11" t="s">
        <v>128</v>
      </c>
      <c r="D91" s="36">
        <f t="shared" si="5"/>
        <v>0</v>
      </c>
      <c r="E91" s="37"/>
      <c r="F91" s="38">
        <v>0</v>
      </c>
      <c r="G91" s="38">
        <v>0</v>
      </c>
    </row>
    <row r="92" spans="1:7" ht="19.899999999999999" hidden="1" customHeight="1" x14ac:dyDescent="0.2">
      <c r="A92" s="8" t="s">
        <v>82</v>
      </c>
      <c r="B92" s="14"/>
      <c r="C92" s="11" t="s">
        <v>131</v>
      </c>
      <c r="D92" s="36">
        <f t="shared" ref="D92:D99" si="6">+E92+G92</f>
        <v>0</v>
      </c>
      <c r="E92" s="37"/>
      <c r="F92" s="38">
        <v>0</v>
      </c>
      <c r="G92" s="38">
        <v>0</v>
      </c>
    </row>
    <row r="93" spans="1:7" ht="19.899999999999999" hidden="1" customHeight="1" x14ac:dyDescent="0.2">
      <c r="A93" s="8" t="s">
        <v>83</v>
      </c>
      <c r="B93" s="14"/>
      <c r="C93" s="11" t="s">
        <v>102</v>
      </c>
      <c r="D93" s="36">
        <f t="shared" si="6"/>
        <v>0</v>
      </c>
      <c r="E93" s="37"/>
      <c r="F93" s="38">
        <v>0</v>
      </c>
      <c r="G93" s="38">
        <v>0</v>
      </c>
    </row>
    <row r="94" spans="1:7" ht="30" hidden="1" customHeight="1" x14ac:dyDescent="0.2">
      <c r="A94" s="8" t="s">
        <v>129</v>
      </c>
      <c r="B94" s="14"/>
      <c r="C94" s="11" t="s">
        <v>109</v>
      </c>
      <c r="D94" s="36">
        <f t="shared" si="6"/>
        <v>0</v>
      </c>
      <c r="E94" s="37"/>
      <c r="F94" s="38">
        <v>0</v>
      </c>
      <c r="G94" s="38">
        <v>0</v>
      </c>
    </row>
    <row r="95" spans="1:7" ht="19.899999999999999" hidden="1" customHeight="1" x14ac:dyDescent="0.2">
      <c r="A95" s="8" t="s">
        <v>130</v>
      </c>
      <c r="B95" s="14"/>
      <c r="C95" s="11" t="s">
        <v>132</v>
      </c>
      <c r="D95" s="36">
        <f t="shared" si="6"/>
        <v>0</v>
      </c>
      <c r="E95" s="37"/>
      <c r="F95" s="38">
        <v>0</v>
      </c>
      <c r="G95" s="38">
        <v>0</v>
      </c>
    </row>
    <row r="96" spans="1:7" ht="19.899999999999999" hidden="1" customHeight="1" x14ac:dyDescent="0.2">
      <c r="A96" s="8" t="s">
        <v>84</v>
      </c>
      <c r="B96" s="14"/>
      <c r="C96" s="11" t="s">
        <v>14</v>
      </c>
      <c r="D96" s="36">
        <f t="shared" si="6"/>
        <v>0</v>
      </c>
      <c r="E96" s="37"/>
      <c r="F96" s="38">
        <v>0</v>
      </c>
      <c r="G96" s="38">
        <v>0</v>
      </c>
    </row>
    <row r="97" spans="1:7" ht="19.899999999999999" hidden="1" customHeight="1" x14ac:dyDescent="0.2">
      <c r="A97" s="8" t="s">
        <v>85</v>
      </c>
      <c r="B97" s="14"/>
      <c r="C97" s="11" t="s">
        <v>19</v>
      </c>
      <c r="D97" s="36">
        <f t="shared" si="6"/>
        <v>0</v>
      </c>
      <c r="E97" s="37"/>
      <c r="F97" s="38">
        <v>0</v>
      </c>
      <c r="G97" s="38">
        <v>0</v>
      </c>
    </row>
    <row r="98" spans="1:7" ht="19.899999999999999" hidden="1" customHeight="1" x14ac:dyDescent="0.2">
      <c r="A98" s="8" t="s">
        <v>86</v>
      </c>
      <c r="B98" s="14"/>
      <c r="C98" s="11" t="s">
        <v>115</v>
      </c>
      <c r="D98" s="36">
        <f t="shared" si="6"/>
        <v>0</v>
      </c>
      <c r="E98" s="37"/>
      <c r="F98" s="38">
        <v>0</v>
      </c>
      <c r="G98" s="38">
        <v>0</v>
      </c>
    </row>
    <row r="99" spans="1:7" ht="19.899999999999999" hidden="1" customHeight="1" x14ac:dyDescent="0.2">
      <c r="A99" s="8" t="s">
        <v>87</v>
      </c>
      <c r="B99" s="14"/>
      <c r="C99" s="11" t="s">
        <v>116</v>
      </c>
      <c r="D99" s="36">
        <f t="shared" si="6"/>
        <v>0</v>
      </c>
      <c r="E99" s="37"/>
      <c r="F99" s="38">
        <v>0</v>
      </c>
      <c r="G99" s="38">
        <v>0</v>
      </c>
    </row>
    <row r="100" spans="1:7" ht="32.450000000000003" hidden="1" customHeight="1" thickBot="1" x14ac:dyDescent="0.25">
      <c r="A100" s="9" t="s">
        <v>123</v>
      </c>
      <c r="B100" s="15"/>
      <c r="C100" s="16" t="s">
        <v>111</v>
      </c>
      <c r="D100" s="29">
        <f>+E100+G100</f>
        <v>0</v>
      </c>
      <c r="E100" s="30">
        <v>0</v>
      </c>
      <c r="F100" s="12"/>
      <c r="G100" s="12">
        <v>0</v>
      </c>
    </row>
    <row r="101" spans="1:7" ht="27" customHeight="1" x14ac:dyDescent="0.2">
      <c r="A101" s="46"/>
      <c r="B101" s="31"/>
      <c r="C101" s="35" t="s">
        <v>120</v>
      </c>
      <c r="D101" s="32">
        <f>+E101+G101</f>
        <v>17145187</v>
      </c>
      <c r="E101" s="32">
        <f>+E15+E41+E44+E46+E70</f>
        <v>15776065</v>
      </c>
      <c r="F101" s="32">
        <f>+F15+F41+F44+F46+F70</f>
        <v>7345215</v>
      </c>
      <c r="G101" s="32">
        <f>+G15+G41+G44+G46+G70</f>
        <v>1369122</v>
      </c>
    </row>
    <row r="102" spans="1:7" ht="30" customHeight="1" x14ac:dyDescent="0.2">
      <c r="A102" s="46"/>
      <c r="B102" s="31"/>
      <c r="C102" s="33" t="s">
        <v>122</v>
      </c>
      <c r="D102" s="32">
        <f>+E102+G102</f>
        <v>66640</v>
      </c>
      <c r="E102" s="32">
        <v>0</v>
      </c>
      <c r="F102" s="34">
        <v>0</v>
      </c>
      <c r="G102" s="32">
        <v>66640</v>
      </c>
    </row>
    <row r="103" spans="1:7" ht="48" hidden="1" customHeight="1" x14ac:dyDescent="0.2">
      <c r="A103" s="46"/>
      <c r="B103" s="31"/>
      <c r="C103" s="50" t="s">
        <v>127</v>
      </c>
      <c r="D103" s="32">
        <f>+E103+G103</f>
        <v>0</v>
      </c>
      <c r="E103" s="32"/>
      <c r="F103" s="34">
        <v>0</v>
      </c>
      <c r="G103" s="32">
        <v>0</v>
      </c>
    </row>
    <row r="104" spans="1:7" s="3" customFormat="1" ht="27" customHeight="1" thickBot="1" x14ac:dyDescent="0.25">
      <c r="A104" s="49"/>
      <c r="B104" s="10"/>
      <c r="C104" s="49" t="s">
        <v>121</v>
      </c>
      <c r="D104" s="29">
        <f>+D101-D102</f>
        <v>17078547</v>
      </c>
      <c r="E104" s="29">
        <f>E70+E46+E44+E41+E15</f>
        <v>15776065</v>
      </c>
      <c r="F104" s="29">
        <f>F70+F46+F44+F41+F15</f>
        <v>7345215</v>
      </c>
      <c r="G104" s="29">
        <f>+G101-G102-G103</f>
        <v>1302482</v>
      </c>
    </row>
    <row r="105" spans="1:7" ht="19.5" customHeight="1" x14ac:dyDescent="0.2">
      <c r="A105" s="57" t="s">
        <v>91</v>
      </c>
      <c r="B105" s="57"/>
      <c r="C105" s="57"/>
      <c r="D105" s="57"/>
      <c r="E105" s="57"/>
      <c r="F105" s="57"/>
      <c r="G105" s="57"/>
    </row>
    <row r="106" spans="1:7" hidden="1" x14ac:dyDescent="0.2"/>
    <row r="107" spans="1:7" hidden="1" x14ac:dyDescent="0.2"/>
  </sheetData>
  <mergeCells count="11">
    <mergeCell ref="D5:G5"/>
    <mergeCell ref="A105:G105"/>
    <mergeCell ref="A70:B70"/>
    <mergeCell ref="A46:B46"/>
    <mergeCell ref="C12:C13"/>
    <mergeCell ref="A12:A13"/>
    <mergeCell ref="A9:G9"/>
    <mergeCell ref="A14:B14"/>
    <mergeCell ref="D12:D13"/>
    <mergeCell ref="E12:F12"/>
    <mergeCell ref="G12:G13"/>
  </mergeCells>
  <phoneticPr fontId="0" type="noConversion"/>
  <pageMargins left="0.59055118110236227" right="0.35433070866141736" top="0.78740157480314965" bottom="0.39370078740157483" header="7.874015748031496E-2" footer="0.19685039370078741"/>
  <pageSetup paperSize="9" orientation="portrait" r:id="rId1"/>
  <headerFooter differentFirst="1" alignWithMargins="0">
    <oddHeader>&amp;C&amp;P</oddHead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2017</vt:lpstr>
      <vt:lpstr>'2017'!Print_Titles</vt:lpstr>
    </vt:vector>
  </TitlesOfParts>
  <Company>Kupiškio rajono savivaldybė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Finansai</dc:creator>
  <cp:lastModifiedBy>daiva_k</cp:lastModifiedBy>
  <cp:lastPrinted>2018-02-13T13:03:35Z</cp:lastPrinted>
  <dcterms:created xsi:type="dcterms:W3CDTF">2003-03-10T08:57:48Z</dcterms:created>
  <dcterms:modified xsi:type="dcterms:W3CDTF">2018-02-21T14:26:00Z</dcterms:modified>
</cp:coreProperties>
</file>