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Teisės aktai\Tarybos sprendimai\Sprendimai\Viesuju pirkimu ir strateginio planavimo sk\"/>
    </mc:Choice>
  </mc:AlternateContent>
  <bookViews>
    <workbookView xWindow="-120" yWindow="-120" windowWidth="25440" windowHeight="15390"/>
  </bookViews>
  <sheets>
    <sheet name="03 Programa" sheetId="1" r:id="rId1"/>
  </sheets>
  <calcPr calcId="152511"/>
</workbook>
</file>

<file path=xl/calcChain.xml><?xml version="1.0" encoding="utf-8"?>
<calcChain xmlns="http://schemas.openxmlformats.org/spreadsheetml/2006/main">
  <c r="W46" i="1" l="1"/>
  <c r="J46" i="1"/>
  <c r="H46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W50" i="1" l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J53" i="1" s="1"/>
  <c r="I48" i="1"/>
  <c r="H48" i="1"/>
  <c r="H53" i="1" l="1"/>
  <c r="K46" i="1"/>
  <c r="K53" i="1" s="1"/>
  <c r="I46" i="1"/>
  <c r="I53" i="1" s="1"/>
  <c r="K35" i="1"/>
  <c r="J35" i="1"/>
  <c r="I35" i="1"/>
  <c r="H35" i="1"/>
  <c r="K29" i="1"/>
  <c r="J29" i="1"/>
  <c r="I29" i="1"/>
  <c r="H29" i="1"/>
  <c r="K26" i="1"/>
  <c r="J26" i="1"/>
  <c r="I26" i="1"/>
  <c r="H26" i="1"/>
  <c r="K22" i="1"/>
  <c r="J22" i="1"/>
  <c r="I22" i="1"/>
  <c r="H22" i="1"/>
  <c r="K20" i="1"/>
  <c r="J20" i="1"/>
  <c r="I20" i="1"/>
  <c r="H20" i="1"/>
  <c r="K18" i="1"/>
  <c r="K30" i="1" s="1"/>
  <c r="J18" i="1"/>
  <c r="J30" i="1" s="1"/>
  <c r="I18" i="1"/>
  <c r="H18" i="1"/>
  <c r="W35" i="1"/>
  <c r="V35" i="1"/>
  <c r="U35" i="1"/>
  <c r="T35" i="1"/>
  <c r="S35" i="1"/>
  <c r="R35" i="1"/>
  <c r="Q35" i="1"/>
  <c r="P35" i="1"/>
  <c r="O35" i="1"/>
  <c r="N35" i="1"/>
  <c r="M35" i="1"/>
  <c r="L35" i="1"/>
  <c r="W29" i="1"/>
  <c r="V29" i="1"/>
  <c r="U29" i="1"/>
  <c r="T29" i="1"/>
  <c r="S29" i="1"/>
  <c r="R29" i="1"/>
  <c r="Q29" i="1"/>
  <c r="P29" i="1"/>
  <c r="O29" i="1"/>
  <c r="N29" i="1"/>
  <c r="M29" i="1"/>
  <c r="L29" i="1"/>
  <c r="H30" i="1" l="1"/>
  <c r="I30" i="1"/>
  <c r="W36" i="1"/>
  <c r="W39" i="1"/>
  <c r="W40" i="1" s="1"/>
  <c r="V39" i="1"/>
  <c r="V40" i="1" s="1"/>
  <c r="U39" i="1"/>
  <c r="U40" i="1" s="1"/>
  <c r="T39" i="1"/>
  <c r="T40" i="1" s="1"/>
  <c r="S39" i="1"/>
  <c r="S40" i="1" s="1"/>
  <c r="R39" i="1"/>
  <c r="R40" i="1" s="1"/>
  <c r="Q39" i="1"/>
  <c r="Q40" i="1" s="1"/>
  <c r="P39" i="1"/>
  <c r="P40" i="1" s="1"/>
  <c r="O39" i="1"/>
  <c r="O40" i="1" s="1"/>
  <c r="N39" i="1"/>
  <c r="N40" i="1" s="1"/>
  <c r="M39" i="1"/>
  <c r="M40" i="1" s="1"/>
  <c r="L39" i="1"/>
  <c r="L40" i="1" s="1"/>
  <c r="K39" i="1"/>
  <c r="K40" i="1" s="1"/>
  <c r="J39" i="1"/>
  <c r="J40" i="1" s="1"/>
  <c r="I39" i="1"/>
  <c r="I40" i="1" s="1"/>
  <c r="H39" i="1"/>
  <c r="H40" i="1" s="1"/>
  <c r="M67" i="1"/>
  <c r="K67" i="1"/>
  <c r="M58" i="1"/>
  <c r="K58" i="1"/>
  <c r="W53" i="1"/>
  <c r="V46" i="1"/>
  <c r="V53" i="1" s="1"/>
  <c r="U46" i="1"/>
  <c r="U53" i="1" s="1"/>
  <c r="T46" i="1"/>
  <c r="T53" i="1" s="1"/>
  <c r="S46" i="1"/>
  <c r="S53" i="1" s="1"/>
  <c r="R46" i="1"/>
  <c r="R53" i="1" s="1"/>
  <c r="Q46" i="1"/>
  <c r="Q53" i="1" s="1"/>
  <c r="P46" i="1"/>
  <c r="P53" i="1" s="1"/>
  <c r="O46" i="1"/>
  <c r="O53" i="1" s="1"/>
  <c r="N46" i="1"/>
  <c r="N53" i="1" s="1"/>
  <c r="M46" i="1"/>
  <c r="M53" i="1" s="1"/>
  <c r="L46" i="1"/>
  <c r="L53" i="1" s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W26" i="1"/>
  <c r="V26" i="1"/>
  <c r="U26" i="1"/>
  <c r="T26" i="1"/>
  <c r="S26" i="1"/>
  <c r="R26" i="1"/>
  <c r="Q26" i="1"/>
  <c r="P26" i="1"/>
  <c r="O26" i="1"/>
  <c r="N26" i="1"/>
  <c r="M26" i="1"/>
  <c r="L26" i="1"/>
  <c r="W22" i="1"/>
  <c r="V22" i="1"/>
  <c r="U22" i="1"/>
  <c r="T22" i="1"/>
  <c r="S22" i="1"/>
  <c r="R22" i="1"/>
  <c r="Q22" i="1"/>
  <c r="P22" i="1"/>
  <c r="O22" i="1"/>
  <c r="N22" i="1"/>
  <c r="M22" i="1"/>
  <c r="L22" i="1"/>
  <c r="W20" i="1"/>
  <c r="V20" i="1"/>
  <c r="U20" i="1"/>
  <c r="T20" i="1"/>
  <c r="S20" i="1"/>
  <c r="R20" i="1"/>
  <c r="Q20" i="1"/>
  <c r="P20" i="1"/>
  <c r="O20" i="1"/>
  <c r="N20" i="1"/>
  <c r="M20" i="1"/>
  <c r="L20" i="1"/>
  <c r="W18" i="1"/>
  <c r="W30" i="1" s="1"/>
  <c r="V18" i="1"/>
  <c r="V30" i="1" s="1"/>
  <c r="U18" i="1"/>
  <c r="U30" i="1" s="1"/>
  <c r="T18" i="1"/>
  <c r="T30" i="1" s="1"/>
  <c r="S18" i="1"/>
  <c r="S30" i="1" s="1"/>
  <c r="R18" i="1"/>
  <c r="R30" i="1" s="1"/>
  <c r="Q18" i="1"/>
  <c r="Q30" i="1" s="1"/>
  <c r="P18" i="1"/>
  <c r="P30" i="1" s="1"/>
  <c r="O18" i="1"/>
  <c r="O30" i="1" s="1"/>
  <c r="N18" i="1"/>
  <c r="N30" i="1" s="1"/>
  <c r="M18" i="1"/>
  <c r="L18" i="1"/>
  <c r="L30" i="1" l="1"/>
  <c r="M30" i="1"/>
  <c r="L41" i="1"/>
  <c r="M41" i="1"/>
  <c r="W54" i="1"/>
  <c r="S54" i="1"/>
  <c r="Q54" i="1"/>
  <c r="O54" i="1"/>
  <c r="M54" i="1"/>
  <c r="T54" i="1"/>
  <c r="P54" i="1"/>
  <c r="N54" i="1"/>
  <c r="L54" i="1"/>
  <c r="V54" i="1"/>
  <c r="J54" i="1"/>
  <c r="K54" i="1"/>
  <c r="U54" i="1"/>
  <c r="Q41" i="1"/>
  <c r="P41" i="1"/>
  <c r="J41" i="1"/>
  <c r="R54" i="1"/>
  <c r="H54" i="1"/>
  <c r="I54" i="1"/>
  <c r="W41" i="1"/>
  <c r="U41" i="1"/>
  <c r="N41" i="1"/>
  <c r="R41" i="1"/>
  <c r="V41" i="1"/>
  <c r="T41" i="1"/>
  <c r="I41" i="1"/>
  <c r="O41" i="1"/>
  <c r="S41" i="1"/>
  <c r="H41" i="1"/>
  <c r="K41" i="1"/>
  <c r="Q55" i="1" l="1"/>
  <c r="U55" i="1"/>
  <c r="H55" i="1"/>
  <c r="T55" i="1"/>
  <c r="M55" i="1"/>
  <c r="L55" i="1"/>
  <c r="J55" i="1"/>
  <c r="S55" i="1"/>
  <c r="K55" i="1"/>
  <c r="I55" i="1"/>
  <c r="V55" i="1"/>
  <c r="R55" i="1"/>
  <c r="P55" i="1"/>
  <c r="N55" i="1"/>
  <c r="O55" i="1"/>
  <c r="W55" i="1"/>
</calcChain>
</file>

<file path=xl/sharedStrings.xml><?xml version="1.0" encoding="utf-8"?>
<sst xmlns="http://schemas.openxmlformats.org/spreadsheetml/2006/main" count="181" uniqueCount="86">
  <si>
    <t>strateginio veiklos plano</t>
  </si>
  <si>
    <t>3 priedas</t>
  </si>
  <si>
    <t>tūkst. Eur</t>
  </si>
  <si>
    <t>Programos tikslo kodas</t>
  </si>
  <si>
    <t>Uždavinio kodas</t>
  </si>
  <si>
    <t>Priemonės kodas</t>
  </si>
  <si>
    <t>Priemonės pavadinimas</t>
  </si>
  <si>
    <t>Funkcinės klasifikacijos kodas</t>
  </si>
  <si>
    <t>Priemonių valdytojo kodas</t>
  </si>
  <si>
    <t>Finansavimo šaltinis</t>
  </si>
  <si>
    <t>iš viso</t>
  </si>
  <si>
    <t>iš jų</t>
  </si>
  <si>
    <t>išlaidoms</t>
  </si>
  <si>
    <t>turtui įsigyti</t>
  </si>
  <si>
    <t xml:space="preserve">turtui įsigyti </t>
  </si>
  <si>
    <t>iš jų darbo užmokesčiui</t>
  </si>
  <si>
    <t>2 strateginis tikslas. Užtikrinti racionalų Savivaldybės teritorijos ir jos infrastruktūros vystymąsi, skatinti žemės ūkio ir verslo plėtrą, formuoti turizmui patrauklaus krašto įvaizdį</t>
  </si>
  <si>
    <t>3. Viešosios infrastruktūros plėtros programa</t>
  </si>
  <si>
    <t>01</t>
  </si>
  <si>
    <t>Užtikrinti švarią gyvenamąją aplinką, įgyvendinant įvairiais aplinkos gerinimo programas, prižiūrint atliekų tvarkymo sistemą</t>
  </si>
  <si>
    <r>
      <rPr>
        <b/>
        <i/>
        <sz val="12"/>
        <color indexed="8"/>
        <rFont val="Times New Roman"/>
        <family val="1"/>
        <charset val="186"/>
      </rPr>
      <t>Įgyvendinti rajono aplinką gerinančias priemones bei užtikrinti sklandų komunalinių paslaugų teikimą rajono gyventojam</t>
    </r>
    <r>
      <rPr>
        <i/>
        <sz val="12"/>
        <color indexed="8"/>
        <rFont val="Times New Roman"/>
        <family val="1"/>
        <charset val="186"/>
      </rPr>
      <t>s</t>
    </r>
  </si>
  <si>
    <t>Aplinkos apsaugos rėmimo specialiosios programos įgyvendinimas</t>
  </si>
  <si>
    <t>R</t>
  </si>
  <si>
    <t>U</t>
  </si>
  <si>
    <t>Iš viso:</t>
  </si>
  <si>
    <t>02</t>
  </si>
  <si>
    <t>B</t>
  </si>
  <si>
    <t>03</t>
  </si>
  <si>
    <t>04</t>
  </si>
  <si>
    <t>Komunalinio ūkio paslaugų užtikrinimas seniūnijose</t>
  </si>
  <si>
    <t>06.06.01.01.</t>
  </si>
  <si>
    <t>S</t>
  </si>
  <si>
    <t>05</t>
  </si>
  <si>
    <t>Viešojo  ūkio tvarkymas</t>
  </si>
  <si>
    <t>06.06.01.01.   08.01.01.02.</t>
  </si>
  <si>
    <t>Iš viso uždaviniui:</t>
  </si>
  <si>
    <t>Tvarkyti rajono teritorijoje susidarančias atliekas</t>
  </si>
  <si>
    <t>Atliekų tvarkymas</t>
  </si>
  <si>
    <t>05.01.01.01.</t>
  </si>
  <si>
    <t>Iš viso tikslui:</t>
  </si>
  <si>
    <t>04.05.01.02.</t>
  </si>
  <si>
    <t>Rajono gatvių apšvietimo užtikrinimas</t>
  </si>
  <si>
    <t>06.04.01.01.</t>
  </si>
  <si>
    <t>Infrastruktūros objektų plėtra</t>
  </si>
  <si>
    <t>Kupiškio miesto ir rajono gatvių apšvietimo tinklų rekonstrukcija</t>
  </si>
  <si>
    <t>Iš viso tiksliui:</t>
  </si>
  <si>
    <t>Iš viso programai:</t>
  </si>
  <si>
    <t>Finansavimo šaltinių suvestinė</t>
  </si>
  <si>
    <t>FINANSAVIMO ŠALTINIAI</t>
  </si>
  <si>
    <t>Savivaldybės lėšos, iš viso:</t>
  </si>
  <si>
    <t>Savivaldybės biudžeto lėšos (B)</t>
  </si>
  <si>
    <t>Biudžetinių įstaigų pajamų įmokos (S)</t>
  </si>
  <si>
    <t>Mokinio krepšelio lėšos (K)</t>
  </si>
  <si>
    <t>Lėšos valstybinėms (perduotoms savivaldybėms) funkcijoms vykdyti (D)</t>
  </si>
  <si>
    <t>Valstybės biudžeto specialiosios tikslinės dotacijos lėšos (U)</t>
  </si>
  <si>
    <t>Savivaldybės paskolos lėšos (P)</t>
  </si>
  <si>
    <t>Specialiųjų programų lėšos (R)</t>
  </si>
  <si>
    <t>Valstybės biudžeto specialiosios tikslinės dotacijos lėšos iš Valstybės investicijų programos (I)</t>
  </si>
  <si>
    <t>Kiti finansavimo šaltiniai, iš viso:</t>
  </si>
  <si>
    <t>Europos Sąjungos lėšos (E)</t>
  </si>
  <si>
    <t>Valstybės biudžeto lėšos (VB)</t>
  </si>
  <si>
    <t>Aplinkos apsaugos funkcijos organizavimas</t>
  </si>
  <si>
    <t>Želdinių priežiūra</t>
  </si>
  <si>
    <t>05.04.01.01.</t>
  </si>
  <si>
    <t>05.06.01.09.</t>
  </si>
  <si>
    <t>Daugiabučių namų remonto išlaidų dengimas</t>
  </si>
  <si>
    <t>06.01.01.01.</t>
  </si>
  <si>
    <t>2</t>
  </si>
  <si>
    <t>06.02.01.01.      05.02.01.01.</t>
  </si>
  <si>
    <t>09</t>
  </si>
  <si>
    <t>05.01.01.01. 05.03.01.01.    05.04.01.01.  05.06.01.01.    05.02.01.01.</t>
  </si>
  <si>
    <t>Prižiūrėti rajono gatves ir kelius</t>
  </si>
  <si>
    <t>Patvirtintos 2020 metų išlaidos</t>
  </si>
  <si>
    <t>2022 metų išlaidų projektas</t>
  </si>
  <si>
    <t>Patvirtinti       2020 m. asignavimai</t>
  </si>
  <si>
    <t>2022 m. išlaidų plano projektas</t>
  </si>
  <si>
    <t>2, 31-36</t>
  </si>
  <si>
    <r>
      <t xml:space="preserve">2021–2023 METŲ KUPIŠKIO RAJONO SAVIVALDYBĖ
   </t>
    </r>
    <r>
      <rPr>
        <sz val="10"/>
        <color indexed="8"/>
        <rFont val="Times New Roman"/>
        <family val="1"/>
        <charset val="186"/>
      </rPr>
      <t>(Savivaldybės arba įstaigos pavadinimas)</t>
    </r>
    <r>
      <rPr>
        <sz val="12"/>
        <color indexed="8"/>
        <rFont val="Times New Roman"/>
        <family val="1"/>
        <charset val="186"/>
      </rPr>
      <t xml:space="preserve">
</t>
    </r>
    <r>
      <rPr>
        <b/>
        <sz val="12"/>
        <color indexed="8"/>
        <rFont val="Times New Roman"/>
        <family val="1"/>
        <charset val="186"/>
      </rPr>
      <t xml:space="preserve">  VIEŠOSIOS INFRASTRUKTŪROS PLĖTROS PROGRAMOS </t>
    </r>
    <r>
      <rPr>
        <sz val="12"/>
        <color indexed="8"/>
        <rFont val="Times New Roman"/>
        <family val="1"/>
        <charset val="186"/>
      </rPr>
      <t xml:space="preserve">
</t>
    </r>
    <r>
      <rPr>
        <sz val="10"/>
        <color indexed="8"/>
        <rFont val="Times New Roman"/>
        <family val="1"/>
        <charset val="186"/>
      </rPr>
      <t>(programos  pavadinimas)</t>
    </r>
    <r>
      <rPr>
        <sz val="12"/>
        <color indexed="8"/>
        <rFont val="Times New Roman"/>
        <family val="1"/>
        <charset val="186"/>
      </rPr>
      <t xml:space="preserve">
TIKSLŲ, UŽDAVINIŲ IR PRIEMONIŲ IŠLAIDŲ SUVESTINĖ</t>
    </r>
  </si>
  <si>
    <t>Patvirtintos 2021 metų išlaidos</t>
  </si>
  <si>
    <t>2023 metų išlaidų projektas</t>
  </si>
  <si>
    <t>Patvirtinti       2021 m. asignavimai</t>
  </si>
  <si>
    <t>2023 m. išlaidų plano projektas</t>
  </si>
  <si>
    <t>Sudaryti palankias sąlygas rajono gyventojams remontuoti senus daugiabučius namus</t>
  </si>
  <si>
    <t>Užtikrinti patogų susisiekimą rajono kelius</t>
  </si>
  <si>
    <t>Rajono kelių ir gatvių priežiūra, remontas, kapitalinis remontas, rekonstrukcija</t>
  </si>
  <si>
    <t xml:space="preserve">Kupiškio rajono savivaldybės  2021–2023 metų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</si>
</sst>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indexed="8"/>
      <name val="Calibri"/>
      <family val="2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wrapText="1"/>
    </xf>
    <xf numFmtId="164" fontId="5" fillId="6" borderId="1" xfId="0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1" fillId="7" borderId="3" xfId="0" applyFont="1" applyFill="1" applyBorder="1" applyAlignment="1">
      <alignment wrapText="1"/>
    </xf>
    <xf numFmtId="164" fontId="1" fillId="7" borderId="1" xfId="0" applyNumberFormat="1" applyFont="1" applyFill="1" applyBorder="1" applyAlignment="1">
      <alignment wrapText="1"/>
    </xf>
    <xf numFmtId="0" fontId="6" fillId="6" borderId="3" xfId="0" applyFont="1" applyFill="1" applyBorder="1" applyAlignment="1">
      <alignment wrapText="1"/>
    </xf>
    <xf numFmtId="164" fontId="6" fillId="6" borderId="1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wrapText="1"/>
    </xf>
    <xf numFmtId="164" fontId="5" fillId="9" borderId="1" xfId="0" applyNumberFormat="1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1" fillId="7" borderId="1" xfId="0" applyNumberFormat="1" applyFont="1" applyFill="1" applyBorder="1" applyAlignment="1">
      <alignment horizontal="right" wrapText="1"/>
    </xf>
    <xf numFmtId="49" fontId="1" fillId="8" borderId="1" xfId="0" applyNumberFormat="1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wrapText="1"/>
    </xf>
    <xf numFmtId="49" fontId="3" fillId="5" borderId="2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wrapText="1"/>
    </xf>
    <xf numFmtId="164" fontId="6" fillId="6" borderId="1" xfId="0" applyNumberFormat="1" applyFont="1" applyFill="1" applyBorder="1" applyAlignment="1">
      <alignment horizontal="right" wrapText="1"/>
    </xf>
    <xf numFmtId="0" fontId="7" fillId="0" borderId="0" xfId="0" applyFont="1"/>
    <xf numFmtId="0" fontId="1" fillId="0" borderId="0" xfId="0" applyFont="1" applyBorder="1"/>
    <xf numFmtId="49" fontId="1" fillId="3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right" vertical="center"/>
    </xf>
    <xf numFmtId="49" fontId="1" fillId="8" borderId="5" xfId="0" applyNumberFormat="1" applyFont="1" applyFill="1" applyBorder="1" applyAlignment="1">
      <alignment horizontal="right" vertical="center"/>
    </xf>
    <xf numFmtId="49" fontId="1" fillId="8" borderId="3" xfId="0" applyNumberFormat="1" applyFont="1" applyFill="1" applyBorder="1" applyAlignment="1">
      <alignment horizontal="right" vertical="center"/>
    </xf>
    <xf numFmtId="49" fontId="5" fillId="8" borderId="4" xfId="0" applyNumberFormat="1" applyFont="1" applyFill="1" applyBorder="1" applyAlignment="1">
      <alignment horizontal="left" vertical="center"/>
    </xf>
    <xf numFmtId="49" fontId="5" fillId="8" borderId="5" xfId="0" applyNumberFormat="1" applyFont="1" applyFill="1" applyBorder="1" applyAlignment="1">
      <alignment horizontal="left" vertical="center"/>
    </xf>
    <xf numFmtId="49" fontId="5" fillId="8" borderId="3" xfId="0" applyNumberFormat="1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3" fillId="10" borderId="4" xfId="0" applyFont="1" applyFill="1" applyBorder="1" applyAlignment="1">
      <alignment horizontal="left" vertical="center" wrapText="1"/>
    </xf>
    <xf numFmtId="0" fontId="3" fillId="10" borderId="5" xfId="0" applyFont="1" applyFill="1" applyBorder="1" applyAlignment="1">
      <alignment horizontal="left" vertical="center" wrapText="1"/>
    </xf>
    <xf numFmtId="0" fontId="3" fillId="10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49" fontId="1" fillId="2" borderId="7" xfId="0" applyNumberFormat="1" applyFont="1" applyFill="1" applyBorder="1" applyAlignment="1">
      <alignment horizontal="center" vertical="center"/>
    </xf>
    <xf numFmtId="49" fontId="5" fillId="8" borderId="4" xfId="0" applyNumberFormat="1" applyFont="1" applyFill="1" applyBorder="1" applyAlignment="1">
      <alignment horizontal="right" vertical="center"/>
    </xf>
    <xf numFmtId="49" fontId="5" fillId="8" borderId="5" xfId="0" applyNumberFormat="1" applyFont="1" applyFill="1" applyBorder="1" applyAlignment="1">
      <alignment horizontal="right" vertical="center"/>
    </xf>
    <xf numFmtId="49" fontId="5" fillId="8" borderId="3" xfId="0" applyNumberFormat="1" applyFont="1" applyFill="1" applyBorder="1" applyAlignment="1">
      <alignment horizontal="right" vertical="center"/>
    </xf>
    <xf numFmtId="49" fontId="1" fillId="8" borderId="5" xfId="0" applyNumberFormat="1" applyFont="1" applyFill="1" applyBorder="1" applyAlignment="1">
      <alignment horizontal="left" vertical="center"/>
    </xf>
    <xf numFmtId="49" fontId="1" fillId="8" borderId="3" xfId="0" applyNumberFormat="1" applyFont="1" applyFill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3" fillId="8" borderId="5" xfId="0" applyNumberFormat="1" applyFont="1" applyFill="1" applyBorder="1" applyAlignment="1">
      <alignment horizontal="right" vertical="center"/>
    </xf>
    <xf numFmtId="49" fontId="3" fillId="8" borderId="3" xfId="0" applyNumberFormat="1" applyFont="1" applyFill="1" applyBorder="1" applyAlignment="1">
      <alignment horizontal="right" vertical="center"/>
    </xf>
    <xf numFmtId="49" fontId="3" fillId="9" borderId="4" xfId="0" applyNumberFormat="1" applyFont="1" applyFill="1" applyBorder="1" applyAlignment="1">
      <alignment horizontal="right" vertical="center"/>
    </xf>
    <xf numFmtId="49" fontId="3" fillId="9" borderId="5" xfId="0" applyNumberFormat="1" applyFont="1" applyFill="1" applyBorder="1" applyAlignment="1">
      <alignment horizontal="right" vertical="center"/>
    </xf>
    <xf numFmtId="49" fontId="3" fillId="9" borderId="3" xfId="0" applyNumberFormat="1" applyFont="1" applyFill="1" applyBorder="1" applyAlignment="1">
      <alignment horizontal="right" vertical="center"/>
    </xf>
    <xf numFmtId="49" fontId="3" fillId="9" borderId="4" xfId="0" applyNumberFormat="1" applyFont="1" applyFill="1" applyBorder="1" applyAlignment="1">
      <alignment horizontal="left" vertical="center"/>
    </xf>
    <xf numFmtId="49" fontId="3" fillId="9" borderId="5" xfId="0" applyNumberFormat="1" applyFont="1" applyFill="1" applyBorder="1" applyAlignment="1">
      <alignment horizontal="left" vertical="center"/>
    </xf>
    <xf numFmtId="49" fontId="3" fillId="9" borderId="3" xfId="0" applyNumberFormat="1" applyFont="1" applyFill="1" applyBorder="1" applyAlignment="1">
      <alignment horizontal="left" vertical="center"/>
    </xf>
    <xf numFmtId="164" fontId="1" fillId="0" borderId="4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3" fillId="4" borderId="4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3" fillId="8" borderId="4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right"/>
    </xf>
    <xf numFmtId="0" fontId="3" fillId="8" borderId="3" xfId="0" applyFont="1" applyFill="1" applyBorder="1" applyAlignment="1">
      <alignment horizontal="right"/>
    </xf>
    <xf numFmtId="49" fontId="3" fillId="5" borderId="4" xfId="0" applyNumberFormat="1" applyFont="1" applyFill="1" applyBorder="1" applyAlignment="1">
      <alignment horizontal="right" vertical="center"/>
    </xf>
    <xf numFmtId="49" fontId="3" fillId="5" borderId="5" xfId="0" applyNumberFormat="1" applyFont="1" applyFill="1" applyBorder="1" applyAlignment="1">
      <alignment horizontal="right" vertical="center"/>
    </xf>
    <xf numFmtId="49" fontId="3" fillId="5" borderId="3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right" wrapText="1"/>
    </xf>
    <xf numFmtId="164" fontId="3" fillId="4" borderId="5" xfId="0" applyNumberFormat="1" applyFont="1" applyFill="1" applyBorder="1" applyAlignment="1">
      <alignment horizontal="right" wrapText="1"/>
    </xf>
    <xf numFmtId="164" fontId="3" fillId="4" borderId="3" xfId="0" applyNumberFormat="1" applyFont="1" applyFill="1" applyBorder="1" applyAlignment="1">
      <alignment horizontal="right" wrapText="1"/>
    </xf>
    <xf numFmtId="164" fontId="3" fillId="4" borderId="1" xfId="0" applyNumberFormat="1" applyFont="1" applyFill="1" applyBorder="1" applyAlignment="1">
      <alignment horizontal="center" wrapText="1"/>
    </xf>
    <xf numFmtId="164" fontId="3" fillId="4" borderId="3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tabSelected="1" view="pageBreakPreview" zoomScale="90" zoomScaleNormal="90" zoomScaleSheetLayoutView="90" workbookViewId="0">
      <selection activeCell="R1" sqref="R1:W1"/>
    </sheetView>
  </sheetViews>
  <sheetFormatPr defaultColWidth="8.5703125" defaultRowHeight="15.75" x14ac:dyDescent="0.25"/>
  <cols>
    <col min="1" max="1" width="7.5703125" style="1" customWidth="1"/>
    <col min="2" max="2" width="5.5703125" style="1" customWidth="1"/>
    <col min="3" max="3" width="6.85546875" style="1" customWidth="1"/>
    <col min="4" max="4" width="30.85546875" style="1" customWidth="1"/>
    <col min="5" max="5" width="12.42578125" style="1" customWidth="1"/>
    <col min="6" max="6" width="12.28515625" style="1" customWidth="1"/>
    <col min="7" max="7" width="5.85546875" style="1" customWidth="1"/>
    <col min="8" max="9" width="8.7109375" style="1" customWidth="1"/>
    <col min="10" max="10" width="8.5703125" style="1"/>
    <col min="11" max="11" width="8.42578125" style="1" customWidth="1"/>
    <col min="12" max="12" width="8.140625" style="1" customWidth="1"/>
    <col min="13" max="13" width="8.42578125" style="1" customWidth="1"/>
    <col min="14" max="14" width="7.7109375" style="1" customWidth="1"/>
    <col min="15" max="15" width="8.5703125" style="1" customWidth="1"/>
    <col min="16" max="16" width="8.85546875" style="1" customWidth="1"/>
    <col min="17" max="17" width="9.42578125" style="1" customWidth="1"/>
    <col min="18" max="18" width="7.28515625" style="1" customWidth="1"/>
    <col min="19" max="19" width="8" style="1" customWidth="1"/>
    <col min="20" max="20" width="8.5703125" style="1" customWidth="1"/>
    <col min="21" max="21" width="8.140625" style="1" customWidth="1"/>
    <col min="22" max="22" width="7.85546875" style="1" customWidth="1"/>
    <col min="23" max="23" width="8.7109375" style="1" customWidth="1"/>
    <col min="24" max="16384" width="8.5703125" style="1"/>
  </cols>
  <sheetData>
    <row r="1" spans="1:23" x14ac:dyDescent="0.25">
      <c r="R1" s="36" t="s">
        <v>85</v>
      </c>
      <c r="S1" s="36"/>
      <c r="T1" s="36"/>
      <c r="U1" s="36"/>
      <c r="V1" s="36"/>
      <c r="W1" s="36"/>
    </row>
    <row r="2" spans="1:23" x14ac:dyDescent="0.25">
      <c r="R2" s="1" t="s">
        <v>0</v>
      </c>
    </row>
    <row r="3" spans="1:23" x14ac:dyDescent="0.25">
      <c r="R3" s="1" t="s">
        <v>1</v>
      </c>
    </row>
    <row r="4" spans="1:23" x14ac:dyDescent="0.25">
      <c r="R4" s="39"/>
      <c r="S4" s="36"/>
      <c r="T4" s="36"/>
      <c r="U4" s="36"/>
      <c r="V4" s="36"/>
      <c r="W4" s="36"/>
    </row>
    <row r="5" spans="1:23" x14ac:dyDescent="0.25">
      <c r="R5" s="36"/>
      <c r="S5" s="36"/>
      <c r="T5" s="36"/>
      <c r="U5" s="36"/>
      <c r="V5" s="36"/>
      <c r="W5" s="36"/>
    </row>
    <row r="6" spans="1:23" ht="84.75" customHeight="1" x14ac:dyDescent="0.25">
      <c r="D6" s="40" t="s">
        <v>77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ht="15" customHeight="1" x14ac:dyDescent="0.25">
      <c r="V7" s="1" t="s">
        <v>2</v>
      </c>
    </row>
    <row r="8" spans="1:23" ht="15.75" customHeight="1" x14ac:dyDescent="0.25">
      <c r="A8" s="66" t="s">
        <v>3</v>
      </c>
      <c r="B8" s="66" t="s">
        <v>4</v>
      </c>
      <c r="C8" s="66" t="s">
        <v>5</v>
      </c>
      <c r="D8" s="44" t="s">
        <v>6</v>
      </c>
      <c r="E8" s="41" t="s">
        <v>7</v>
      </c>
      <c r="F8" s="41" t="s">
        <v>8</v>
      </c>
      <c r="G8" s="41" t="s">
        <v>9</v>
      </c>
      <c r="H8" s="44" t="s">
        <v>72</v>
      </c>
      <c r="I8" s="44"/>
      <c r="J8" s="44"/>
      <c r="K8" s="44"/>
      <c r="L8" s="44" t="s">
        <v>78</v>
      </c>
      <c r="M8" s="44"/>
      <c r="N8" s="44"/>
      <c r="O8" s="44"/>
      <c r="P8" s="45" t="s">
        <v>73</v>
      </c>
      <c r="Q8" s="47"/>
      <c r="R8" s="47"/>
      <c r="S8" s="46"/>
      <c r="T8" s="44" t="s">
        <v>79</v>
      </c>
      <c r="U8" s="44"/>
      <c r="V8" s="44"/>
      <c r="W8" s="44"/>
    </row>
    <row r="9" spans="1:23" ht="15" customHeight="1" x14ac:dyDescent="0.25">
      <c r="A9" s="67"/>
      <c r="B9" s="67"/>
      <c r="C9" s="67"/>
      <c r="D9" s="44"/>
      <c r="E9" s="42"/>
      <c r="F9" s="42"/>
      <c r="G9" s="42"/>
      <c r="H9" s="41" t="s">
        <v>10</v>
      </c>
      <c r="I9" s="44" t="s">
        <v>11</v>
      </c>
      <c r="J9" s="44"/>
      <c r="K9" s="44"/>
      <c r="L9" s="41" t="s">
        <v>10</v>
      </c>
      <c r="M9" s="44" t="s">
        <v>11</v>
      </c>
      <c r="N9" s="44"/>
      <c r="O9" s="44"/>
      <c r="P9" s="41" t="s">
        <v>10</v>
      </c>
      <c r="Q9" s="45" t="s">
        <v>11</v>
      </c>
      <c r="R9" s="47"/>
      <c r="S9" s="46"/>
      <c r="T9" s="41" t="s">
        <v>10</v>
      </c>
      <c r="U9" s="44" t="s">
        <v>11</v>
      </c>
      <c r="V9" s="44"/>
      <c r="W9" s="44"/>
    </row>
    <row r="10" spans="1:23" ht="15" customHeight="1" x14ac:dyDescent="0.25">
      <c r="A10" s="67"/>
      <c r="B10" s="67"/>
      <c r="C10" s="67"/>
      <c r="D10" s="44"/>
      <c r="E10" s="42"/>
      <c r="F10" s="42"/>
      <c r="G10" s="42"/>
      <c r="H10" s="42"/>
      <c r="I10" s="44" t="s">
        <v>12</v>
      </c>
      <c r="J10" s="44"/>
      <c r="K10" s="41" t="s">
        <v>13</v>
      </c>
      <c r="L10" s="42"/>
      <c r="M10" s="44" t="s">
        <v>12</v>
      </c>
      <c r="N10" s="44"/>
      <c r="O10" s="41" t="s">
        <v>14</v>
      </c>
      <c r="P10" s="42"/>
      <c r="Q10" s="45" t="s">
        <v>12</v>
      </c>
      <c r="R10" s="46"/>
      <c r="S10" s="41" t="s">
        <v>14</v>
      </c>
      <c r="T10" s="42"/>
      <c r="U10" s="44" t="s">
        <v>12</v>
      </c>
      <c r="V10" s="44"/>
      <c r="W10" s="41" t="s">
        <v>14</v>
      </c>
    </row>
    <row r="11" spans="1:23" ht="108.75" customHeight="1" x14ac:dyDescent="0.25">
      <c r="A11" s="68"/>
      <c r="B11" s="68"/>
      <c r="C11" s="68"/>
      <c r="D11" s="44"/>
      <c r="E11" s="43"/>
      <c r="F11" s="43"/>
      <c r="G11" s="43"/>
      <c r="H11" s="43"/>
      <c r="I11" s="2" t="s">
        <v>10</v>
      </c>
      <c r="J11" s="2" t="s">
        <v>15</v>
      </c>
      <c r="K11" s="43"/>
      <c r="L11" s="43"/>
      <c r="M11" s="2" t="s">
        <v>10</v>
      </c>
      <c r="N11" s="2" t="s">
        <v>15</v>
      </c>
      <c r="O11" s="43"/>
      <c r="P11" s="43"/>
      <c r="Q11" s="2" t="s">
        <v>10</v>
      </c>
      <c r="R11" s="2" t="s">
        <v>15</v>
      </c>
      <c r="S11" s="43"/>
      <c r="T11" s="43"/>
      <c r="U11" s="2" t="s">
        <v>10</v>
      </c>
      <c r="V11" s="2" t="s">
        <v>15</v>
      </c>
      <c r="W11" s="43"/>
    </row>
    <row r="12" spans="1:23" ht="25.9" customHeight="1" x14ac:dyDescent="0.25">
      <c r="A12" s="69" t="s">
        <v>16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/>
    </row>
    <row r="13" spans="1:23" ht="25.9" customHeight="1" x14ac:dyDescent="0.25">
      <c r="A13" s="72" t="s">
        <v>17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4"/>
    </row>
    <row r="14" spans="1:23" ht="32.450000000000003" customHeight="1" x14ac:dyDescent="0.25">
      <c r="A14" s="3" t="s">
        <v>18</v>
      </c>
      <c r="B14" s="75" t="s">
        <v>19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7"/>
    </row>
    <row r="15" spans="1:23" ht="28.15" customHeight="1" x14ac:dyDescent="0.25">
      <c r="A15" s="4" t="s">
        <v>18</v>
      </c>
      <c r="B15" s="5" t="s">
        <v>18</v>
      </c>
      <c r="C15" s="79" t="s">
        <v>20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1"/>
    </row>
    <row r="16" spans="1:23" ht="28.15" customHeight="1" x14ac:dyDescent="0.25">
      <c r="A16" s="37" t="s">
        <v>18</v>
      </c>
      <c r="B16" s="57" t="s">
        <v>18</v>
      </c>
      <c r="C16" s="60" t="s">
        <v>18</v>
      </c>
      <c r="D16" s="63" t="s">
        <v>21</v>
      </c>
      <c r="E16" s="54" t="s">
        <v>70</v>
      </c>
      <c r="F16" s="54">
        <v>2</v>
      </c>
      <c r="G16" s="6" t="s">
        <v>22</v>
      </c>
      <c r="H16" s="7">
        <v>105.7</v>
      </c>
      <c r="I16" s="7">
        <v>104.3</v>
      </c>
      <c r="J16" s="7">
        <v>0</v>
      </c>
      <c r="K16" s="7">
        <v>1.4</v>
      </c>
      <c r="L16" s="7">
        <v>98.3</v>
      </c>
      <c r="M16" s="7">
        <v>98.3</v>
      </c>
      <c r="N16" s="7">
        <v>0</v>
      </c>
      <c r="O16" s="7">
        <v>0</v>
      </c>
      <c r="P16" s="7">
        <v>77.900000000000006</v>
      </c>
      <c r="Q16" s="7">
        <v>77.900000000000006</v>
      </c>
      <c r="R16" s="7">
        <v>0</v>
      </c>
      <c r="S16" s="7">
        <v>0</v>
      </c>
      <c r="T16" s="7">
        <v>77.900000000000006</v>
      </c>
      <c r="U16" s="7">
        <v>77.900000000000006</v>
      </c>
      <c r="V16" s="7">
        <v>0</v>
      </c>
      <c r="W16" s="7">
        <v>0</v>
      </c>
    </row>
    <row r="17" spans="1:23" ht="25.15" customHeight="1" x14ac:dyDescent="0.25">
      <c r="A17" s="82"/>
      <c r="B17" s="58"/>
      <c r="C17" s="61"/>
      <c r="D17" s="64"/>
      <c r="E17" s="55"/>
      <c r="F17" s="55"/>
      <c r="G17" s="6" t="s">
        <v>23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</row>
    <row r="18" spans="1:23" ht="30" customHeight="1" x14ac:dyDescent="0.25">
      <c r="A18" s="38"/>
      <c r="B18" s="59"/>
      <c r="C18" s="62"/>
      <c r="D18" s="65"/>
      <c r="E18" s="78"/>
      <c r="F18" s="78"/>
      <c r="G18" s="10" t="s">
        <v>24</v>
      </c>
      <c r="H18" s="11">
        <f t="shared" ref="H18:K18" si="0">SUM(H16:H17)</f>
        <v>105.7</v>
      </c>
      <c r="I18" s="11">
        <f t="shared" si="0"/>
        <v>104.3</v>
      </c>
      <c r="J18" s="11">
        <f t="shared" si="0"/>
        <v>0</v>
      </c>
      <c r="K18" s="11">
        <f t="shared" si="0"/>
        <v>1.4</v>
      </c>
      <c r="L18" s="11">
        <f t="shared" ref="L18:W18" si="1">SUM(L16:L17)</f>
        <v>98.3</v>
      </c>
      <c r="M18" s="11">
        <f t="shared" si="1"/>
        <v>98.3</v>
      </c>
      <c r="N18" s="11">
        <f t="shared" si="1"/>
        <v>0</v>
      </c>
      <c r="O18" s="11">
        <f t="shared" si="1"/>
        <v>0</v>
      </c>
      <c r="P18" s="11">
        <f t="shared" si="1"/>
        <v>77.900000000000006</v>
      </c>
      <c r="Q18" s="11">
        <f t="shared" si="1"/>
        <v>77.900000000000006</v>
      </c>
      <c r="R18" s="11">
        <f t="shared" si="1"/>
        <v>0</v>
      </c>
      <c r="S18" s="11">
        <f t="shared" si="1"/>
        <v>0</v>
      </c>
      <c r="T18" s="11">
        <f t="shared" si="1"/>
        <v>77.900000000000006</v>
      </c>
      <c r="U18" s="11">
        <f t="shared" si="1"/>
        <v>77.900000000000006</v>
      </c>
      <c r="V18" s="11">
        <f t="shared" si="1"/>
        <v>0</v>
      </c>
      <c r="W18" s="11">
        <f t="shared" si="1"/>
        <v>0</v>
      </c>
    </row>
    <row r="19" spans="1:23" ht="24.6" customHeight="1" x14ac:dyDescent="0.25">
      <c r="A19" s="37" t="s">
        <v>18</v>
      </c>
      <c r="B19" s="57" t="s">
        <v>18</v>
      </c>
      <c r="C19" s="60" t="s">
        <v>25</v>
      </c>
      <c r="D19" s="63" t="s">
        <v>61</v>
      </c>
      <c r="E19" s="54" t="s">
        <v>64</v>
      </c>
      <c r="F19" s="54">
        <v>2</v>
      </c>
      <c r="G19" s="12" t="s">
        <v>26</v>
      </c>
      <c r="H19" s="7">
        <v>14.5</v>
      </c>
      <c r="I19" s="7">
        <v>14.5</v>
      </c>
      <c r="J19" s="7">
        <v>14.1</v>
      </c>
      <c r="K19" s="7">
        <v>0</v>
      </c>
      <c r="L19" s="7">
        <v>16.5</v>
      </c>
      <c r="M19" s="7">
        <v>16.5</v>
      </c>
      <c r="N19" s="7">
        <v>16.100000000000001</v>
      </c>
      <c r="O19" s="7">
        <v>0</v>
      </c>
      <c r="P19" s="7">
        <v>15.8</v>
      </c>
      <c r="Q19" s="7">
        <v>15.8</v>
      </c>
      <c r="R19" s="7">
        <v>15.1</v>
      </c>
      <c r="S19" s="7">
        <v>0</v>
      </c>
      <c r="T19" s="7">
        <v>15.8</v>
      </c>
      <c r="U19" s="7">
        <v>15.8</v>
      </c>
      <c r="V19" s="7">
        <v>15.1</v>
      </c>
      <c r="W19" s="7">
        <v>0</v>
      </c>
    </row>
    <row r="20" spans="1:23" ht="31.9" customHeight="1" x14ac:dyDescent="0.25">
      <c r="A20" s="38"/>
      <c r="B20" s="59"/>
      <c r="C20" s="62"/>
      <c r="D20" s="65"/>
      <c r="E20" s="56"/>
      <c r="F20" s="56"/>
      <c r="G20" s="13" t="s">
        <v>24</v>
      </c>
      <c r="H20" s="11">
        <f t="shared" ref="H20:K20" si="2">SUM(H19)</f>
        <v>14.5</v>
      </c>
      <c r="I20" s="11">
        <f t="shared" si="2"/>
        <v>14.5</v>
      </c>
      <c r="J20" s="11">
        <f t="shared" si="2"/>
        <v>14.1</v>
      </c>
      <c r="K20" s="11">
        <f t="shared" si="2"/>
        <v>0</v>
      </c>
      <c r="L20" s="11">
        <f t="shared" ref="L20:O20" si="3">SUM(L19)</f>
        <v>16.5</v>
      </c>
      <c r="M20" s="11">
        <f t="shared" si="3"/>
        <v>16.5</v>
      </c>
      <c r="N20" s="11">
        <f t="shared" si="3"/>
        <v>16.100000000000001</v>
      </c>
      <c r="O20" s="11">
        <f t="shared" si="3"/>
        <v>0</v>
      </c>
      <c r="P20" s="11">
        <f t="shared" ref="P20:W20" si="4">SUM(P19)</f>
        <v>15.8</v>
      </c>
      <c r="Q20" s="11">
        <f t="shared" si="4"/>
        <v>15.8</v>
      </c>
      <c r="R20" s="11">
        <f t="shared" si="4"/>
        <v>15.1</v>
      </c>
      <c r="S20" s="11">
        <f t="shared" si="4"/>
        <v>0</v>
      </c>
      <c r="T20" s="11">
        <f t="shared" si="4"/>
        <v>15.8</v>
      </c>
      <c r="U20" s="11">
        <f t="shared" si="4"/>
        <v>15.8</v>
      </c>
      <c r="V20" s="11">
        <f t="shared" si="4"/>
        <v>15.1</v>
      </c>
      <c r="W20" s="11">
        <f t="shared" si="4"/>
        <v>0</v>
      </c>
    </row>
    <row r="21" spans="1:23" ht="31.9" customHeight="1" x14ac:dyDescent="0.25">
      <c r="A21" s="37" t="s">
        <v>18</v>
      </c>
      <c r="B21" s="57" t="s">
        <v>18</v>
      </c>
      <c r="C21" s="60" t="s">
        <v>27</v>
      </c>
      <c r="D21" s="63" t="s">
        <v>62</v>
      </c>
      <c r="E21" s="54" t="s">
        <v>63</v>
      </c>
      <c r="F21" s="54">
        <v>2</v>
      </c>
      <c r="G21" s="12" t="s">
        <v>26</v>
      </c>
      <c r="H21" s="7">
        <v>179.6</v>
      </c>
      <c r="I21" s="7">
        <v>179.6</v>
      </c>
      <c r="J21" s="7">
        <v>0</v>
      </c>
      <c r="K21" s="7">
        <v>0</v>
      </c>
      <c r="L21" s="7">
        <v>144</v>
      </c>
      <c r="M21" s="7">
        <v>144</v>
      </c>
      <c r="N21" s="7">
        <v>0</v>
      </c>
      <c r="O21" s="7">
        <v>0</v>
      </c>
      <c r="P21" s="7">
        <v>250</v>
      </c>
      <c r="Q21" s="7">
        <v>250</v>
      </c>
      <c r="R21" s="7">
        <v>0</v>
      </c>
      <c r="S21" s="7">
        <v>0</v>
      </c>
      <c r="T21" s="7">
        <v>250</v>
      </c>
      <c r="U21" s="7">
        <v>250</v>
      </c>
      <c r="V21" s="7">
        <v>0</v>
      </c>
      <c r="W21" s="7">
        <v>0</v>
      </c>
    </row>
    <row r="22" spans="1:23" ht="31.9" customHeight="1" x14ac:dyDescent="0.25">
      <c r="A22" s="38"/>
      <c r="B22" s="59"/>
      <c r="C22" s="62"/>
      <c r="D22" s="65"/>
      <c r="E22" s="56"/>
      <c r="F22" s="56"/>
      <c r="G22" s="13" t="s">
        <v>24</v>
      </c>
      <c r="H22" s="11">
        <f t="shared" ref="H22:K22" si="5">SUM(H21)</f>
        <v>179.6</v>
      </c>
      <c r="I22" s="11">
        <f t="shared" si="5"/>
        <v>179.6</v>
      </c>
      <c r="J22" s="11">
        <f t="shared" si="5"/>
        <v>0</v>
      </c>
      <c r="K22" s="11">
        <f t="shared" si="5"/>
        <v>0</v>
      </c>
      <c r="L22" s="11">
        <f t="shared" ref="L22:W22" si="6">SUM(L21)</f>
        <v>144</v>
      </c>
      <c r="M22" s="11">
        <f t="shared" si="6"/>
        <v>144</v>
      </c>
      <c r="N22" s="11">
        <f t="shared" si="6"/>
        <v>0</v>
      </c>
      <c r="O22" s="11">
        <f t="shared" si="6"/>
        <v>0</v>
      </c>
      <c r="P22" s="11">
        <f t="shared" si="6"/>
        <v>250</v>
      </c>
      <c r="Q22" s="11">
        <f t="shared" si="6"/>
        <v>250</v>
      </c>
      <c r="R22" s="11">
        <f t="shared" si="6"/>
        <v>0</v>
      </c>
      <c r="S22" s="11">
        <f t="shared" si="6"/>
        <v>0</v>
      </c>
      <c r="T22" s="11">
        <f t="shared" si="6"/>
        <v>250</v>
      </c>
      <c r="U22" s="11">
        <f t="shared" si="6"/>
        <v>250</v>
      </c>
      <c r="V22" s="11">
        <f t="shared" si="6"/>
        <v>0</v>
      </c>
      <c r="W22" s="11">
        <f t="shared" si="6"/>
        <v>0</v>
      </c>
    </row>
    <row r="23" spans="1:23" ht="27" customHeight="1" x14ac:dyDescent="0.25">
      <c r="A23" s="37" t="s">
        <v>18</v>
      </c>
      <c r="B23" s="57" t="s">
        <v>18</v>
      </c>
      <c r="C23" s="60" t="s">
        <v>28</v>
      </c>
      <c r="D23" s="63" t="s">
        <v>29</v>
      </c>
      <c r="E23" s="54" t="s">
        <v>30</v>
      </c>
      <c r="F23" s="54" t="s">
        <v>76</v>
      </c>
      <c r="G23" s="12" t="s">
        <v>26</v>
      </c>
      <c r="H23" s="7">
        <v>223.4</v>
      </c>
      <c r="I23" s="7">
        <v>191.4</v>
      </c>
      <c r="J23" s="7">
        <v>128</v>
      </c>
      <c r="K23" s="7">
        <v>32</v>
      </c>
      <c r="L23" s="7">
        <v>215.5</v>
      </c>
      <c r="M23" s="7">
        <v>190.5</v>
      </c>
      <c r="N23" s="7">
        <v>128.80000000000001</v>
      </c>
      <c r="O23" s="7">
        <v>25</v>
      </c>
      <c r="P23" s="7">
        <v>325.5</v>
      </c>
      <c r="Q23" s="7">
        <v>255.5</v>
      </c>
      <c r="R23" s="7">
        <v>91</v>
      </c>
      <c r="S23" s="7">
        <v>70</v>
      </c>
      <c r="T23" s="7">
        <v>325.5</v>
      </c>
      <c r="U23" s="7">
        <v>255.5</v>
      </c>
      <c r="V23" s="7">
        <v>91</v>
      </c>
      <c r="W23" s="7">
        <v>70</v>
      </c>
    </row>
    <row r="24" spans="1:23" ht="27.6" customHeight="1" x14ac:dyDescent="0.25">
      <c r="A24" s="82"/>
      <c r="B24" s="58"/>
      <c r="C24" s="61"/>
      <c r="D24" s="64"/>
      <c r="E24" s="55"/>
      <c r="F24" s="55"/>
      <c r="G24" s="14" t="s">
        <v>31</v>
      </c>
      <c r="H24" s="15">
        <v>16.7</v>
      </c>
      <c r="I24" s="15">
        <v>16.7</v>
      </c>
      <c r="J24" s="15">
        <v>0</v>
      </c>
      <c r="K24" s="15">
        <v>0</v>
      </c>
      <c r="L24" s="15">
        <v>16.899999999999999</v>
      </c>
      <c r="M24" s="15">
        <v>16.899999999999999</v>
      </c>
      <c r="N24" s="15">
        <v>0</v>
      </c>
      <c r="O24" s="15">
        <v>0</v>
      </c>
      <c r="P24" s="15">
        <v>13.7</v>
      </c>
      <c r="Q24" s="15">
        <v>13.7</v>
      </c>
      <c r="R24" s="15">
        <v>1.1000000000000001</v>
      </c>
      <c r="S24" s="15">
        <v>0</v>
      </c>
      <c r="T24" s="15">
        <v>13.7</v>
      </c>
      <c r="U24" s="15">
        <v>13.7</v>
      </c>
      <c r="V24" s="15">
        <v>1.1000000000000001</v>
      </c>
      <c r="W24" s="15">
        <v>0</v>
      </c>
    </row>
    <row r="25" spans="1:23" ht="28.15" customHeight="1" x14ac:dyDescent="0.25">
      <c r="A25" s="82"/>
      <c r="B25" s="58"/>
      <c r="C25" s="61"/>
      <c r="D25" s="64"/>
      <c r="E25" s="55"/>
      <c r="F25" s="55"/>
      <c r="G25" s="14" t="s">
        <v>23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</row>
    <row r="26" spans="1:23" ht="34.15" customHeight="1" x14ac:dyDescent="0.25">
      <c r="A26" s="38"/>
      <c r="B26" s="59"/>
      <c r="C26" s="62"/>
      <c r="D26" s="65"/>
      <c r="E26" s="56"/>
      <c r="F26" s="56"/>
      <c r="G26" s="16" t="s">
        <v>24</v>
      </c>
      <c r="H26" s="17">
        <f t="shared" ref="H26:K26" si="7">SUM(H23:H25)</f>
        <v>240.1</v>
      </c>
      <c r="I26" s="17">
        <f t="shared" si="7"/>
        <v>208.1</v>
      </c>
      <c r="J26" s="17">
        <f t="shared" si="7"/>
        <v>128</v>
      </c>
      <c r="K26" s="17">
        <f t="shared" si="7"/>
        <v>32</v>
      </c>
      <c r="L26" s="17">
        <f t="shared" ref="L26:W26" si="8">SUM(L23:L25)</f>
        <v>232.4</v>
      </c>
      <c r="M26" s="17">
        <f t="shared" si="8"/>
        <v>207.4</v>
      </c>
      <c r="N26" s="17">
        <f t="shared" si="8"/>
        <v>128.80000000000001</v>
      </c>
      <c r="O26" s="17">
        <f t="shared" si="8"/>
        <v>25</v>
      </c>
      <c r="P26" s="17">
        <f t="shared" si="8"/>
        <v>339.2</v>
      </c>
      <c r="Q26" s="17">
        <f t="shared" si="8"/>
        <v>269.2</v>
      </c>
      <c r="R26" s="17">
        <f t="shared" si="8"/>
        <v>92.1</v>
      </c>
      <c r="S26" s="17">
        <f t="shared" si="8"/>
        <v>70</v>
      </c>
      <c r="T26" s="17">
        <f t="shared" si="8"/>
        <v>339.2</v>
      </c>
      <c r="U26" s="17">
        <f t="shared" si="8"/>
        <v>269.2</v>
      </c>
      <c r="V26" s="17">
        <f t="shared" si="8"/>
        <v>92.1</v>
      </c>
      <c r="W26" s="17">
        <f t="shared" si="8"/>
        <v>70</v>
      </c>
    </row>
    <row r="27" spans="1:23" ht="31.9" customHeight="1" x14ac:dyDescent="0.25">
      <c r="A27" s="37" t="s">
        <v>18</v>
      </c>
      <c r="B27" s="57" t="s">
        <v>18</v>
      </c>
      <c r="C27" s="60" t="s">
        <v>32</v>
      </c>
      <c r="D27" s="63" t="s">
        <v>33</v>
      </c>
      <c r="E27" s="54" t="s">
        <v>34</v>
      </c>
      <c r="F27" s="54">
        <v>2</v>
      </c>
      <c r="G27" s="12" t="s">
        <v>26</v>
      </c>
      <c r="H27" s="7">
        <v>103.6</v>
      </c>
      <c r="I27" s="7">
        <v>97.6</v>
      </c>
      <c r="J27" s="7">
        <v>0</v>
      </c>
      <c r="K27" s="7">
        <v>6</v>
      </c>
      <c r="L27" s="7">
        <v>92</v>
      </c>
      <c r="M27" s="7">
        <v>65</v>
      </c>
      <c r="N27" s="7">
        <v>0</v>
      </c>
      <c r="O27" s="7">
        <v>27</v>
      </c>
      <c r="P27" s="7">
        <v>149.4</v>
      </c>
      <c r="Q27" s="7">
        <v>79.400000000000006</v>
      </c>
      <c r="R27" s="7">
        <v>0</v>
      </c>
      <c r="S27" s="7">
        <v>70</v>
      </c>
      <c r="T27" s="7">
        <v>149.4</v>
      </c>
      <c r="U27" s="7">
        <v>79.400000000000006</v>
      </c>
      <c r="V27" s="7">
        <v>0</v>
      </c>
      <c r="W27" s="7">
        <v>70</v>
      </c>
    </row>
    <row r="28" spans="1:23" ht="31.9" customHeight="1" x14ac:dyDescent="0.25">
      <c r="A28" s="82"/>
      <c r="B28" s="58"/>
      <c r="C28" s="61"/>
      <c r="D28" s="64"/>
      <c r="E28" s="55"/>
      <c r="F28" s="55"/>
      <c r="G28" s="12" t="s">
        <v>31</v>
      </c>
      <c r="H28" s="7">
        <v>2</v>
      </c>
      <c r="I28" s="7">
        <v>2</v>
      </c>
      <c r="J28" s="7">
        <v>0</v>
      </c>
      <c r="K28" s="7">
        <v>0</v>
      </c>
      <c r="L28" s="7">
        <v>2.2999999999999998</v>
      </c>
      <c r="M28" s="7">
        <v>2.2999999999999998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31.9" customHeight="1" x14ac:dyDescent="0.25">
      <c r="A29" s="38"/>
      <c r="B29" s="59"/>
      <c r="C29" s="62"/>
      <c r="D29" s="65"/>
      <c r="E29" s="56"/>
      <c r="F29" s="56"/>
      <c r="G29" s="13" t="s">
        <v>24</v>
      </c>
      <c r="H29" s="11">
        <f t="shared" ref="H29:K29" si="9">SUM(H27:H28)</f>
        <v>105.6</v>
      </c>
      <c r="I29" s="11">
        <f t="shared" si="9"/>
        <v>99.6</v>
      </c>
      <c r="J29" s="11">
        <f t="shared" si="9"/>
        <v>0</v>
      </c>
      <c r="K29" s="11">
        <f t="shared" si="9"/>
        <v>6</v>
      </c>
      <c r="L29" s="11">
        <f t="shared" ref="L29:W29" si="10">SUM(L27:L28)</f>
        <v>94.3</v>
      </c>
      <c r="M29" s="11">
        <f t="shared" si="10"/>
        <v>67.3</v>
      </c>
      <c r="N29" s="11">
        <f t="shared" si="10"/>
        <v>0</v>
      </c>
      <c r="O29" s="11">
        <f t="shared" si="10"/>
        <v>27</v>
      </c>
      <c r="P29" s="11">
        <f t="shared" si="10"/>
        <v>149.4</v>
      </c>
      <c r="Q29" s="11">
        <f t="shared" si="10"/>
        <v>79.400000000000006</v>
      </c>
      <c r="R29" s="11">
        <f t="shared" si="10"/>
        <v>0</v>
      </c>
      <c r="S29" s="11">
        <f t="shared" si="10"/>
        <v>70</v>
      </c>
      <c r="T29" s="11">
        <f t="shared" si="10"/>
        <v>149.4</v>
      </c>
      <c r="U29" s="11">
        <f t="shared" si="10"/>
        <v>79.400000000000006</v>
      </c>
      <c r="V29" s="11">
        <f t="shared" si="10"/>
        <v>0</v>
      </c>
      <c r="W29" s="11">
        <f t="shared" si="10"/>
        <v>70</v>
      </c>
    </row>
    <row r="30" spans="1:23" ht="31.9" customHeight="1" x14ac:dyDescent="0.25">
      <c r="A30" s="18" t="s">
        <v>18</v>
      </c>
      <c r="B30" s="19" t="s">
        <v>18</v>
      </c>
      <c r="C30" s="48" t="s">
        <v>35</v>
      </c>
      <c r="D30" s="49"/>
      <c r="E30" s="49"/>
      <c r="F30" s="49"/>
      <c r="G30" s="50"/>
      <c r="H30" s="20">
        <f>SUM(H29,H26,H22,H20,H18)</f>
        <v>645.5</v>
      </c>
      <c r="I30" s="20">
        <f>SUM(I29,I26,I22,I20,I18)</f>
        <v>606.09999999999991</v>
      </c>
      <c r="J30" s="20">
        <f>SUM(J18,J20,J22,J26,J29)</f>
        <v>142.1</v>
      </c>
      <c r="K30" s="20">
        <f>SUM(K18,K20,K22,K26,K29)</f>
        <v>39.4</v>
      </c>
      <c r="L30" s="20">
        <f>SUM(L29,L26,L22,L20,L18)</f>
        <v>585.5</v>
      </c>
      <c r="M30" s="20">
        <f>SUM(M29,M26,M22,M20,M18)</f>
        <v>533.5</v>
      </c>
      <c r="N30" s="20">
        <f t="shared" ref="N30:W30" si="11">SUM(N18,N20,N22,N26,N29)</f>
        <v>144.9</v>
      </c>
      <c r="O30" s="20">
        <f t="shared" si="11"/>
        <v>52</v>
      </c>
      <c r="P30" s="20">
        <f t="shared" si="11"/>
        <v>832.3</v>
      </c>
      <c r="Q30" s="20">
        <f t="shared" si="11"/>
        <v>692.3</v>
      </c>
      <c r="R30" s="20">
        <f t="shared" si="11"/>
        <v>107.19999999999999</v>
      </c>
      <c r="S30" s="20">
        <f t="shared" si="11"/>
        <v>140</v>
      </c>
      <c r="T30" s="20">
        <f t="shared" si="11"/>
        <v>832.3</v>
      </c>
      <c r="U30" s="20">
        <f t="shared" si="11"/>
        <v>692.3</v>
      </c>
      <c r="V30" s="20">
        <f t="shared" si="11"/>
        <v>107.19999999999999</v>
      </c>
      <c r="W30" s="20">
        <f t="shared" si="11"/>
        <v>140</v>
      </c>
    </row>
    <row r="31" spans="1:23" ht="31.9" customHeight="1" x14ac:dyDescent="0.25">
      <c r="A31" s="8" t="s">
        <v>18</v>
      </c>
      <c r="B31" s="9" t="s">
        <v>25</v>
      </c>
      <c r="C31" s="51" t="s">
        <v>36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</row>
    <row r="32" spans="1:23" ht="27" customHeight="1" x14ac:dyDescent="0.25">
      <c r="A32" s="37" t="s">
        <v>18</v>
      </c>
      <c r="B32" s="57" t="s">
        <v>25</v>
      </c>
      <c r="C32" s="60" t="s">
        <v>18</v>
      </c>
      <c r="D32" s="63" t="s">
        <v>37</v>
      </c>
      <c r="E32" s="54" t="s">
        <v>38</v>
      </c>
      <c r="F32" s="54">
        <v>2</v>
      </c>
      <c r="G32" s="12" t="s">
        <v>26</v>
      </c>
      <c r="H32" s="7">
        <v>370.6</v>
      </c>
      <c r="I32" s="7">
        <v>321.60000000000002</v>
      </c>
      <c r="J32" s="7">
        <v>0</v>
      </c>
      <c r="K32" s="7">
        <v>49</v>
      </c>
      <c r="L32" s="7">
        <v>212.7</v>
      </c>
      <c r="M32" s="7">
        <v>212.7</v>
      </c>
      <c r="N32" s="7">
        <v>0</v>
      </c>
      <c r="O32" s="7">
        <v>0</v>
      </c>
      <c r="P32" s="7">
        <v>283.5</v>
      </c>
      <c r="Q32" s="7">
        <v>283.5</v>
      </c>
      <c r="R32" s="7">
        <v>0</v>
      </c>
      <c r="S32" s="7">
        <v>0</v>
      </c>
      <c r="T32" s="7">
        <v>283.5</v>
      </c>
      <c r="U32" s="7">
        <v>283.5</v>
      </c>
      <c r="V32" s="7">
        <v>0</v>
      </c>
      <c r="W32" s="7">
        <v>0</v>
      </c>
    </row>
    <row r="33" spans="1:23" ht="24" customHeight="1" x14ac:dyDescent="0.25">
      <c r="A33" s="82"/>
      <c r="B33" s="58"/>
      <c r="C33" s="61"/>
      <c r="D33" s="64"/>
      <c r="E33" s="55"/>
      <c r="F33" s="55"/>
      <c r="G33" s="12" t="s">
        <v>22</v>
      </c>
      <c r="H33" s="7">
        <v>410</v>
      </c>
      <c r="I33" s="7">
        <v>410</v>
      </c>
      <c r="J33" s="7">
        <v>0</v>
      </c>
      <c r="K33" s="7">
        <v>0</v>
      </c>
      <c r="L33" s="7">
        <v>410</v>
      </c>
      <c r="M33" s="7">
        <v>410</v>
      </c>
      <c r="N33" s="7">
        <v>0</v>
      </c>
      <c r="O33" s="7">
        <v>0</v>
      </c>
      <c r="P33" s="7">
        <v>451.5</v>
      </c>
      <c r="Q33" s="7">
        <v>451.5</v>
      </c>
      <c r="R33" s="7">
        <v>0</v>
      </c>
      <c r="S33" s="7">
        <v>0</v>
      </c>
      <c r="T33" s="7">
        <v>451.5</v>
      </c>
      <c r="U33" s="7">
        <v>451.5</v>
      </c>
      <c r="V33" s="7">
        <v>0</v>
      </c>
      <c r="W33" s="7">
        <v>0</v>
      </c>
    </row>
    <row r="34" spans="1:23" ht="24" customHeight="1" x14ac:dyDescent="0.25">
      <c r="A34" s="82"/>
      <c r="B34" s="58"/>
      <c r="C34" s="61"/>
      <c r="D34" s="64"/>
      <c r="E34" s="55"/>
      <c r="F34" s="55"/>
      <c r="G34" s="12" t="s">
        <v>23</v>
      </c>
      <c r="H34" s="7">
        <v>67.7</v>
      </c>
      <c r="I34" s="7">
        <v>0</v>
      </c>
      <c r="J34" s="7">
        <v>0</v>
      </c>
      <c r="K34" s="7">
        <v>67.7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</row>
    <row r="35" spans="1:23" ht="31.9" customHeight="1" x14ac:dyDescent="0.25">
      <c r="A35" s="38"/>
      <c r="B35" s="59"/>
      <c r="C35" s="62"/>
      <c r="D35" s="65"/>
      <c r="E35" s="56"/>
      <c r="F35" s="56"/>
      <c r="G35" s="13" t="s">
        <v>24</v>
      </c>
      <c r="H35" s="11">
        <f t="shared" ref="H35:K35" si="12">SUM(H32:H34)</f>
        <v>848.30000000000007</v>
      </c>
      <c r="I35" s="11">
        <f t="shared" si="12"/>
        <v>731.6</v>
      </c>
      <c r="J35" s="11">
        <f t="shared" si="12"/>
        <v>0</v>
      </c>
      <c r="K35" s="11">
        <f t="shared" si="12"/>
        <v>116.7</v>
      </c>
      <c r="L35" s="11">
        <f t="shared" ref="L35:W35" si="13">SUM(L32:L34)</f>
        <v>622.70000000000005</v>
      </c>
      <c r="M35" s="11">
        <f t="shared" si="13"/>
        <v>622.70000000000005</v>
      </c>
      <c r="N35" s="11">
        <f t="shared" si="13"/>
        <v>0</v>
      </c>
      <c r="O35" s="11">
        <f t="shared" si="13"/>
        <v>0</v>
      </c>
      <c r="P35" s="11">
        <f t="shared" si="13"/>
        <v>735</v>
      </c>
      <c r="Q35" s="11">
        <f t="shared" si="13"/>
        <v>735</v>
      </c>
      <c r="R35" s="11">
        <f t="shared" si="13"/>
        <v>0</v>
      </c>
      <c r="S35" s="11">
        <f t="shared" si="13"/>
        <v>0</v>
      </c>
      <c r="T35" s="11">
        <f t="shared" si="13"/>
        <v>735</v>
      </c>
      <c r="U35" s="11">
        <f t="shared" si="13"/>
        <v>735</v>
      </c>
      <c r="V35" s="11">
        <f t="shared" si="13"/>
        <v>0</v>
      </c>
      <c r="W35" s="11">
        <f t="shared" si="13"/>
        <v>0</v>
      </c>
    </row>
    <row r="36" spans="1:23" ht="31.9" customHeight="1" x14ac:dyDescent="0.25">
      <c r="A36" s="18" t="s">
        <v>18</v>
      </c>
      <c r="B36" s="19" t="s">
        <v>25</v>
      </c>
      <c r="C36" s="83" t="s">
        <v>35</v>
      </c>
      <c r="D36" s="84"/>
      <c r="E36" s="84"/>
      <c r="F36" s="84"/>
      <c r="G36" s="85"/>
      <c r="H36" s="20">
        <f t="shared" ref="H36:W36" si="14">SUM(H35)</f>
        <v>848.30000000000007</v>
      </c>
      <c r="I36" s="20">
        <f t="shared" si="14"/>
        <v>731.6</v>
      </c>
      <c r="J36" s="20">
        <f t="shared" si="14"/>
        <v>0</v>
      </c>
      <c r="K36" s="20">
        <f t="shared" si="14"/>
        <v>116.7</v>
      </c>
      <c r="L36" s="20">
        <f t="shared" si="14"/>
        <v>622.70000000000005</v>
      </c>
      <c r="M36" s="20">
        <f t="shared" si="14"/>
        <v>622.70000000000005</v>
      </c>
      <c r="N36" s="20">
        <f t="shared" si="14"/>
        <v>0</v>
      </c>
      <c r="O36" s="20">
        <f t="shared" si="14"/>
        <v>0</v>
      </c>
      <c r="P36" s="20">
        <f t="shared" si="14"/>
        <v>735</v>
      </c>
      <c r="Q36" s="20">
        <f t="shared" si="14"/>
        <v>735</v>
      </c>
      <c r="R36" s="20">
        <f t="shared" si="14"/>
        <v>0</v>
      </c>
      <c r="S36" s="20">
        <f t="shared" si="14"/>
        <v>0</v>
      </c>
      <c r="T36" s="20">
        <f t="shared" si="14"/>
        <v>735</v>
      </c>
      <c r="U36" s="20">
        <f t="shared" si="14"/>
        <v>735</v>
      </c>
      <c r="V36" s="20">
        <f t="shared" si="14"/>
        <v>0</v>
      </c>
      <c r="W36" s="20">
        <f t="shared" si="14"/>
        <v>0</v>
      </c>
    </row>
    <row r="37" spans="1:23" ht="31.9" customHeight="1" x14ac:dyDescent="0.25">
      <c r="A37" s="18" t="s">
        <v>18</v>
      </c>
      <c r="B37" s="19" t="s">
        <v>27</v>
      </c>
      <c r="C37" s="51" t="s">
        <v>82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7"/>
    </row>
    <row r="38" spans="1:23" ht="31.9" customHeight="1" x14ac:dyDescent="0.25">
      <c r="A38" s="37" t="s">
        <v>18</v>
      </c>
      <c r="B38" s="57" t="s">
        <v>27</v>
      </c>
      <c r="C38" s="60" t="s">
        <v>18</v>
      </c>
      <c r="D38" s="64" t="s">
        <v>65</v>
      </c>
      <c r="E38" s="88" t="s">
        <v>66</v>
      </c>
      <c r="F38" s="89" t="s">
        <v>67</v>
      </c>
      <c r="G38" s="14" t="s">
        <v>26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5</v>
      </c>
      <c r="Q38" s="15">
        <v>0</v>
      </c>
      <c r="R38" s="15">
        <v>0</v>
      </c>
      <c r="S38" s="15">
        <v>5</v>
      </c>
      <c r="T38" s="15">
        <v>10</v>
      </c>
      <c r="U38" s="15">
        <v>0</v>
      </c>
      <c r="V38" s="15">
        <v>0</v>
      </c>
      <c r="W38" s="15">
        <v>10</v>
      </c>
    </row>
    <row r="39" spans="1:23" ht="31.9" customHeight="1" x14ac:dyDescent="0.25">
      <c r="A39" s="38"/>
      <c r="B39" s="59"/>
      <c r="C39" s="62"/>
      <c r="D39" s="65"/>
      <c r="E39" s="78"/>
      <c r="F39" s="78"/>
      <c r="G39" s="13" t="s">
        <v>24</v>
      </c>
      <c r="H39" s="11">
        <f t="shared" ref="H39:W40" si="15">SUM(H38)</f>
        <v>0</v>
      </c>
      <c r="I39" s="11">
        <f t="shared" si="15"/>
        <v>0</v>
      </c>
      <c r="J39" s="11">
        <f t="shared" si="15"/>
        <v>0</v>
      </c>
      <c r="K39" s="11">
        <f t="shared" si="15"/>
        <v>0</v>
      </c>
      <c r="L39" s="11">
        <f t="shared" si="15"/>
        <v>0</v>
      </c>
      <c r="M39" s="11">
        <f t="shared" si="15"/>
        <v>0</v>
      </c>
      <c r="N39" s="11">
        <f t="shared" si="15"/>
        <v>0</v>
      </c>
      <c r="O39" s="11">
        <f t="shared" si="15"/>
        <v>0</v>
      </c>
      <c r="P39" s="11">
        <f t="shared" si="15"/>
        <v>5</v>
      </c>
      <c r="Q39" s="11">
        <f t="shared" si="15"/>
        <v>0</v>
      </c>
      <c r="R39" s="11">
        <f t="shared" si="15"/>
        <v>0</v>
      </c>
      <c r="S39" s="11">
        <f t="shared" si="15"/>
        <v>5</v>
      </c>
      <c r="T39" s="11">
        <f t="shared" si="15"/>
        <v>10</v>
      </c>
      <c r="U39" s="11">
        <f t="shared" si="15"/>
        <v>0</v>
      </c>
      <c r="V39" s="11">
        <f t="shared" si="15"/>
        <v>0</v>
      </c>
      <c r="W39" s="11">
        <f t="shared" si="15"/>
        <v>10</v>
      </c>
    </row>
    <row r="40" spans="1:23" ht="31.9" customHeight="1" x14ac:dyDescent="0.25">
      <c r="A40" s="8" t="s">
        <v>18</v>
      </c>
      <c r="B40" s="9" t="s">
        <v>27</v>
      </c>
      <c r="C40" s="48" t="s">
        <v>35</v>
      </c>
      <c r="D40" s="90"/>
      <c r="E40" s="90"/>
      <c r="F40" s="90"/>
      <c r="G40" s="91"/>
      <c r="H40" s="20">
        <f t="shared" si="15"/>
        <v>0</v>
      </c>
      <c r="I40" s="20">
        <f t="shared" si="15"/>
        <v>0</v>
      </c>
      <c r="J40" s="20">
        <f t="shared" si="15"/>
        <v>0</v>
      </c>
      <c r="K40" s="20">
        <f t="shared" si="15"/>
        <v>0</v>
      </c>
      <c r="L40" s="20">
        <f t="shared" si="15"/>
        <v>0</v>
      </c>
      <c r="M40" s="20">
        <f t="shared" si="15"/>
        <v>0</v>
      </c>
      <c r="N40" s="20">
        <f t="shared" si="15"/>
        <v>0</v>
      </c>
      <c r="O40" s="20">
        <f t="shared" si="15"/>
        <v>0</v>
      </c>
      <c r="P40" s="20">
        <f t="shared" si="15"/>
        <v>5</v>
      </c>
      <c r="Q40" s="20">
        <f t="shared" si="15"/>
        <v>0</v>
      </c>
      <c r="R40" s="20">
        <f t="shared" si="15"/>
        <v>0</v>
      </c>
      <c r="S40" s="20">
        <f t="shared" si="15"/>
        <v>5</v>
      </c>
      <c r="T40" s="20">
        <f t="shared" si="15"/>
        <v>10</v>
      </c>
      <c r="U40" s="20">
        <f t="shared" si="15"/>
        <v>0</v>
      </c>
      <c r="V40" s="20">
        <f t="shared" si="15"/>
        <v>0</v>
      </c>
      <c r="W40" s="20">
        <f t="shared" si="15"/>
        <v>10</v>
      </c>
    </row>
    <row r="41" spans="1:23" ht="31.9" customHeight="1" x14ac:dyDescent="0.25">
      <c r="A41" s="8" t="s">
        <v>18</v>
      </c>
      <c r="B41" s="92" t="s">
        <v>39</v>
      </c>
      <c r="C41" s="93"/>
      <c r="D41" s="93"/>
      <c r="E41" s="93"/>
      <c r="F41" s="93"/>
      <c r="G41" s="94"/>
      <c r="H41" s="21">
        <f>SUM(H30,H36,H40)</f>
        <v>1493.8000000000002</v>
      </c>
      <c r="I41" s="21">
        <f>SUM(I30,I36,I40)</f>
        <v>1337.6999999999998</v>
      </c>
      <c r="J41" s="21">
        <f>SUM(J30,J36,J40)</f>
        <v>142.1</v>
      </c>
      <c r="K41" s="21">
        <f>SUM(K30,K36,K40)</f>
        <v>156.1</v>
      </c>
      <c r="L41" s="21">
        <f>SUM(L40,L36,L30)</f>
        <v>1208.2</v>
      </c>
      <c r="M41" s="21">
        <f>SUM(M40,M36,M30)</f>
        <v>1156.2</v>
      </c>
      <c r="N41" s="21">
        <f t="shared" ref="N41:W41" si="16">SUM(N30,N36,N40)</f>
        <v>144.9</v>
      </c>
      <c r="O41" s="21">
        <f t="shared" si="16"/>
        <v>52</v>
      </c>
      <c r="P41" s="21">
        <f t="shared" si="16"/>
        <v>1572.3</v>
      </c>
      <c r="Q41" s="21">
        <f t="shared" si="16"/>
        <v>1427.3</v>
      </c>
      <c r="R41" s="21">
        <f t="shared" si="16"/>
        <v>107.19999999999999</v>
      </c>
      <c r="S41" s="21">
        <f t="shared" si="16"/>
        <v>145</v>
      </c>
      <c r="T41" s="21">
        <f t="shared" si="16"/>
        <v>1577.3</v>
      </c>
      <c r="U41" s="21">
        <f t="shared" si="16"/>
        <v>1427.3</v>
      </c>
      <c r="V41" s="21">
        <f t="shared" si="16"/>
        <v>107.19999999999999</v>
      </c>
      <c r="W41" s="21">
        <f t="shared" si="16"/>
        <v>150</v>
      </c>
    </row>
    <row r="42" spans="1:23" ht="31.9" customHeight="1" x14ac:dyDescent="0.25">
      <c r="A42" s="18" t="s">
        <v>25</v>
      </c>
      <c r="B42" s="95" t="s">
        <v>83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7"/>
    </row>
    <row r="43" spans="1:23" ht="31.9" customHeight="1" x14ac:dyDescent="0.25">
      <c r="A43" s="8" t="s">
        <v>25</v>
      </c>
      <c r="B43" s="35" t="s">
        <v>18</v>
      </c>
      <c r="C43" s="51" t="s">
        <v>71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3"/>
    </row>
    <row r="44" spans="1:23" ht="31.9" customHeight="1" x14ac:dyDescent="0.25">
      <c r="A44" s="37" t="s">
        <v>25</v>
      </c>
      <c r="B44" s="57" t="s">
        <v>18</v>
      </c>
      <c r="C44" s="60" t="s">
        <v>18</v>
      </c>
      <c r="D44" s="63" t="s">
        <v>84</v>
      </c>
      <c r="E44" s="54" t="s">
        <v>40</v>
      </c>
      <c r="F44" s="54" t="s">
        <v>76</v>
      </c>
      <c r="G44" s="22" t="s">
        <v>26</v>
      </c>
      <c r="H44" s="23">
        <v>125.3</v>
      </c>
      <c r="I44" s="23">
        <v>125.3</v>
      </c>
      <c r="J44" s="23">
        <v>0</v>
      </c>
      <c r="K44" s="23">
        <v>0</v>
      </c>
      <c r="L44" s="23">
        <v>126</v>
      </c>
      <c r="M44" s="23">
        <v>126</v>
      </c>
      <c r="N44" s="23">
        <v>0</v>
      </c>
      <c r="O44" s="23">
        <v>0</v>
      </c>
      <c r="P44" s="23">
        <v>379.5</v>
      </c>
      <c r="Q44" s="23">
        <v>379.5</v>
      </c>
      <c r="R44" s="23">
        <v>0</v>
      </c>
      <c r="S44" s="23">
        <v>0</v>
      </c>
      <c r="T44" s="23">
        <v>379.5</v>
      </c>
      <c r="U44" s="23">
        <v>379.5</v>
      </c>
      <c r="V44" s="23">
        <v>0</v>
      </c>
      <c r="W44" s="23">
        <v>0</v>
      </c>
    </row>
    <row r="45" spans="1:23" ht="31.9" customHeight="1" x14ac:dyDescent="0.25">
      <c r="A45" s="82"/>
      <c r="B45" s="58"/>
      <c r="C45" s="61"/>
      <c r="D45" s="64"/>
      <c r="E45" s="55"/>
      <c r="F45" s="55"/>
      <c r="G45" s="22" t="s">
        <v>23</v>
      </c>
      <c r="H45" s="23">
        <v>2843</v>
      </c>
      <c r="I45" s="23">
        <v>423.3</v>
      </c>
      <c r="J45" s="23">
        <v>0</v>
      </c>
      <c r="K45" s="23">
        <v>2419.6999999999998</v>
      </c>
      <c r="L45" s="23">
        <v>1074.7</v>
      </c>
      <c r="M45" s="23">
        <v>217.6</v>
      </c>
      <c r="N45" s="23">
        <v>0</v>
      </c>
      <c r="O45" s="23">
        <v>857.1</v>
      </c>
      <c r="P45" s="23">
        <v>1500</v>
      </c>
      <c r="Q45" s="23">
        <v>367.5</v>
      </c>
      <c r="R45" s="23">
        <v>0</v>
      </c>
      <c r="S45" s="23">
        <v>1132.5</v>
      </c>
      <c r="T45" s="23">
        <v>1500</v>
      </c>
      <c r="U45" s="23">
        <v>367.5</v>
      </c>
      <c r="V45" s="23">
        <v>0</v>
      </c>
      <c r="W45" s="23">
        <v>1132.5</v>
      </c>
    </row>
    <row r="46" spans="1:23" ht="31.9" customHeight="1" x14ac:dyDescent="0.25">
      <c r="A46" s="38"/>
      <c r="B46" s="59"/>
      <c r="C46" s="62"/>
      <c r="D46" s="65"/>
      <c r="E46" s="56"/>
      <c r="F46" s="56"/>
      <c r="G46" s="13" t="s">
        <v>24</v>
      </c>
      <c r="H46" s="11">
        <f>SUM(H44,H45)</f>
        <v>2968.3</v>
      </c>
      <c r="I46" s="11">
        <f t="shared" ref="I46:K46" si="17">SUM(I44:I45)</f>
        <v>548.6</v>
      </c>
      <c r="J46" s="11">
        <f>SUM(J44:J45)</f>
        <v>0</v>
      </c>
      <c r="K46" s="11">
        <f t="shared" si="17"/>
        <v>2419.6999999999998</v>
      </c>
      <c r="L46" s="11">
        <f t="shared" ref="L46:O46" si="18">SUM(L44:L45)</f>
        <v>1200.7</v>
      </c>
      <c r="M46" s="11">
        <f t="shared" si="18"/>
        <v>343.6</v>
      </c>
      <c r="N46" s="11">
        <f t="shared" si="18"/>
        <v>0</v>
      </c>
      <c r="O46" s="11">
        <f t="shared" si="18"/>
        <v>857.1</v>
      </c>
      <c r="P46" s="11">
        <f t="shared" ref="P46:V46" si="19">SUM(P44:P45)</f>
        <v>1879.5</v>
      </c>
      <c r="Q46" s="11">
        <f t="shared" si="19"/>
        <v>747</v>
      </c>
      <c r="R46" s="11">
        <f t="shared" si="19"/>
        <v>0</v>
      </c>
      <c r="S46" s="11">
        <f t="shared" si="19"/>
        <v>1132.5</v>
      </c>
      <c r="T46" s="11">
        <f t="shared" si="19"/>
        <v>1879.5</v>
      </c>
      <c r="U46" s="11">
        <f t="shared" si="19"/>
        <v>747</v>
      </c>
      <c r="V46" s="11">
        <f t="shared" si="19"/>
        <v>0</v>
      </c>
      <c r="W46" s="11">
        <f>SUM(W44:W45)</f>
        <v>1132.5</v>
      </c>
    </row>
    <row r="47" spans="1:23" ht="31.15" customHeight="1" x14ac:dyDescent="0.25">
      <c r="A47" s="37" t="s">
        <v>25</v>
      </c>
      <c r="B47" s="57" t="s">
        <v>18</v>
      </c>
      <c r="C47" s="60" t="s">
        <v>25</v>
      </c>
      <c r="D47" s="63" t="s">
        <v>41</v>
      </c>
      <c r="E47" s="54" t="s">
        <v>42</v>
      </c>
      <c r="F47" s="54">
        <v>2</v>
      </c>
      <c r="G47" s="12" t="s">
        <v>26</v>
      </c>
      <c r="H47" s="7">
        <v>177</v>
      </c>
      <c r="I47" s="7">
        <v>177</v>
      </c>
      <c r="J47" s="7">
        <v>0</v>
      </c>
      <c r="K47" s="7">
        <v>0</v>
      </c>
      <c r="L47" s="7">
        <v>190</v>
      </c>
      <c r="M47" s="7">
        <v>170</v>
      </c>
      <c r="N47" s="7">
        <v>0</v>
      </c>
      <c r="O47" s="7">
        <v>20</v>
      </c>
      <c r="P47" s="7">
        <v>184.3</v>
      </c>
      <c r="Q47" s="7">
        <v>184.3</v>
      </c>
      <c r="R47" s="7">
        <v>0</v>
      </c>
      <c r="S47" s="7">
        <v>0</v>
      </c>
      <c r="T47" s="7">
        <v>184.3</v>
      </c>
      <c r="U47" s="7">
        <v>184.3</v>
      </c>
      <c r="V47" s="7">
        <v>0</v>
      </c>
      <c r="W47" s="7">
        <v>0</v>
      </c>
    </row>
    <row r="48" spans="1:23" ht="31.15" customHeight="1" x14ac:dyDescent="0.25">
      <c r="A48" s="38"/>
      <c r="B48" s="59"/>
      <c r="C48" s="62"/>
      <c r="D48" s="65"/>
      <c r="E48" s="56"/>
      <c r="F48" s="56"/>
      <c r="G48" s="16" t="s">
        <v>24</v>
      </c>
      <c r="H48" s="32">
        <f t="shared" ref="H48:W48" si="20">SUM(H47)</f>
        <v>177</v>
      </c>
      <c r="I48" s="32">
        <f t="shared" si="20"/>
        <v>177</v>
      </c>
      <c r="J48" s="32">
        <f t="shared" si="20"/>
        <v>0</v>
      </c>
      <c r="K48" s="32">
        <f t="shared" si="20"/>
        <v>0</v>
      </c>
      <c r="L48" s="32">
        <f t="shared" si="20"/>
        <v>190</v>
      </c>
      <c r="M48" s="32">
        <f t="shared" si="20"/>
        <v>170</v>
      </c>
      <c r="N48" s="32">
        <f t="shared" si="20"/>
        <v>0</v>
      </c>
      <c r="O48" s="32">
        <f t="shared" si="20"/>
        <v>20</v>
      </c>
      <c r="P48" s="32">
        <f t="shared" si="20"/>
        <v>184.3</v>
      </c>
      <c r="Q48" s="32">
        <f t="shared" si="20"/>
        <v>184.3</v>
      </c>
      <c r="R48" s="32">
        <f t="shared" si="20"/>
        <v>0</v>
      </c>
      <c r="S48" s="32">
        <f t="shared" si="20"/>
        <v>0</v>
      </c>
      <c r="T48" s="32">
        <f t="shared" si="20"/>
        <v>184.3</v>
      </c>
      <c r="U48" s="32">
        <f t="shared" si="20"/>
        <v>184.3</v>
      </c>
      <c r="V48" s="32">
        <f t="shared" si="20"/>
        <v>0</v>
      </c>
      <c r="W48" s="32">
        <f t="shared" si="20"/>
        <v>0</v>
      </c>
    </row>
    <row r="49" spans="1:24" ht="31.15" customHeight="1" x14ac:dyDescent="0.25">
      <c r="A49" s="37" t="s">
        <v>25</v>
      </c>
      <c r="B49" s="57" t="s">
        <v>18</v>
      </c>
      <c r="C49" s="60" t="s">
        <v>27</v>
      </c>
      <c r="D49" s="63" t="s">
        <v>43</v>
      </c>
      <c r="E49" s="54" t="s">
        <v>68</v>
      </c>
      <c r="F49" s="54">
        <v>2</v>
      </c>
      <c r="G49" s="12" t="s">
        <v>26</v>
      </c>
      <c r="H49" s="7">
        <v>21.7</v>
      </c>
      <c r="I49" s="7">
        <v>21.7</v>
      </c>
      <c r="J49" s="7">
        <v>0</v>
      </c>
      <c r="K49" s="7">
        <v>0</v>
      </c>
      <c r="L49" s="7">
        <v>19.600000000000001</v>
      </c>
      <c r="M49" s="7">
        <v>19.600000000000001</v>
      </c>
      <c r="N49" s="7">
        <v>0</v>
      </c>
      <c r="O49" s="7">
        <v>0</v>
      </c>
      <c r="P49" s="7">
        <v>38.5</v>
      </c>
      <c r="Q49" s="7">
        <v>38.5</v>
      </c>
      <c r="R49" s="7">
        <v>0</v>
      </c>
      <c r="S49" s="7">
        <v>0</v>
      </c>
      <c r="T49" s="7">
        <v>38.5</v>
      </c>
      <c r="U49" s="7">
        <v>38.5</v>
      </c>
      <c r="V49" s="7">
        <v>0</v>
      </c>
      <c r="W49" s="7">
        <v>0</v>
      </c>
    </row>
    <row r="50" spans="1:24" ht="31.15" customHeight="1" x14ac:dyDescent="0.25">
      <c r="A50" s="38"/>
      <c r="B50" s="59"/>
      <c r="C50" s="62"/>
      <c r="D50" s="65"/>
      <c r="E50" s="56"/>
      <c r="F50" s="56"/>
      <c r="G50" s="16" t="s">
        <v>24</v>
      </c>
      <c r="H50" s="32">
        <f t="shared" ref="H50:W50" si="21">SUM(H49)</f>
        <v>21.7</v>
      </c>
      <c r="I50" s="32">
        <f t="shared" si="21"/>
        <v>21.7</v>
      </c>
      <c r="J50" s="32">
        <f t="shared" si="21"/>
        <v>0</v>
      </c>
      <c r="K50" s="32">
        <f t="shared" si="21"/>
        <v>0</v>
      </c>
      <c r="L50" s="32">
        <f t="shared" si="21"/>
        <v>19.600000000000001</v>
      </c>
      <c r="M50" s="32">
        <f t="shared" si="21"/>
        <v>19.600000000000001</v>
      </c>
      <c r="N50" s="32">
        <f t="shared" si="21"/>
        <v>0</v>
      </c>
      <c r="O50" s="32">
        <f t="shared" si="21"/>
        <v>0</v>
      </c>
      <c r="P50" s="32">
        <f t="shared" si="21"/>
        <v>38.5</v>
      </c>
      <c r="Q50" s="32">
        <f t="shared" si="21"/>
        <v>38.5</v>
      </c>
      <c r="R50" s="32">
        <f t="shared" si="21"/>
        <v>0</v>
      </c>
      <c r="S50" s="32">
        <f t="shared" si="21"/>
        <v>0</v>
      </c>
      <c r="T50" s="32">
        <f t="shared" si="21"/>
        <v>38.5</v>
      </c>
      <c r="U50" s="32">
        <f t="shared" si="21"/>
        <v>38.5</v>
      </c>
      <c r="V50" s="32">
        <f t="shared" si="21"/>
        <v>0</v>
      </c>
      <c r="W50" s="32">
        <f t="shared" si="21"/>
        <v>0</v>
      </c>
    </row>
    <row r="51" spans="1:24" ht="31.15" customHeight="1" x14ac:dyDescent="0.25">
      <c r="A51" s="37" t="s">
        <v>25</v>
      </c>
      <c r="B51" s="57" t="s">
        <v>18</v>
      </c>
      <c r="C51" s="60" t="s">
        <v>69</v>
      </c>
      <c r="D51" s="63" t="s">
        <v>44</v>
      </c>
      <c r="E51" s="54" t="s">
        <v>42</v>
      </c>
      <c r="F51" s="54">
        <v>2</v>
      </c>
      <c r="G51" s="14" t="s">
        <v>23</v>
      </c>
      <c r="H51" s="24">
        <v>0</v>
      </c>
      <c r="I51" s="24">
        <v>0</v>
      </c>
      <c r="J51" s="24">
        <v>0</v>
      </c>
      <c r="K51" s="24">
        <v>0</v>
      </c>
      <c r="L51" s="24">
        <v>60</v>
      </c>
      <c r="M51" s="24">
        <v>0</v>
      </c>
      <c r="N51" s="24">
        <v>0</v>
      </c>
      <c r="O51" s="24">
        <v>60</v>
      </c>
      <c r="P51" s="24">
        <v>100</v>
      </c>
      <c r="Q51" s="24">
        <v>0</v>
      </c>
      <c r="R51" s="24">
        <v>0</v>
      </c>
      <c r="S51" s="24">
        <v>100</v>
      </c>
      <c r="T51" s="24">
        <v>100</v>
      </c>
      <c r="U51" s="24">
        <v>0</v>
      </c>
      <c r="V51" s="24">
        <v>0</v>
      </c>
      <c r="W51" s="24">
        <v>100</v>
      </c>
    </row>
    <row r="52" spans="1:24" ht="31.15" customHeight="1" x14ac:dyDescent="0.25">
      <c r="A52" s="38"/>
      <c r="B52" s="59"/>
      <c r="C52" s="62"/>
      <c r="D52" s="65"/>
      <c r="E52" s="56"/>
      <c r="F52" s="56"/>
      <c r="G52" s="16" t="s">
        <v>24</v>
      </c>
      <c r="H52" s="32">
        <f t="shared" ref="H52:W52" si="22">SUM(H51)</f>
        <v>0</v>
      </c>
      <c r="I52" s="32">
        <f t="shared" si="22"/>
        <v>0</v>
      </c>
      <c r="J52" s="32">
        <f t="shared" si="22"/>
        <v>0</v>
      </c>
      <c r="K52" s="32">
        <f t="shared" si="22"/>
        <v>0</v>
      </c>
      <c r="L52" s="32">
        <f t="shared" si="22"/>
        <v>60</v>
      </c>
      <c r="M52" s="32">
        <f t="shared" si="22"/>
        <v>0</v>
      </c>
      <c r="N52" s="32">
        <f t="shared" si="22"/>
        <v>0</v>
      </c>
      <c r="O52" s="32">
        <f t="shared" si="22"/>
        <v>60</v>
      </c>
      <c r="P52" s="32">
        <f t="shared" si="22"/>
        <v>100</v>
      </c>
      <c r="Q52" s="32">
        <f t="shared" si="22"/>
        <v>0</v>
      </c>
      <c r="R52" s="32">
        <f t="shared" si="22"/>
        <v>0</v>
      </c>
      <c r="S52" s="32">
        <f t="shared" si="22"/>
        <v>100</v>
      </c>
      <c r="T52" s="32">
        <f t="shared" si="22"/>
        <v>100</v>
      </c>
      <c r="U52" s="32">
        <f t="shared" si="22"/>
        <v>0</v>
      </c>
      <c r="V52" s="32">
        <f t="shared" si="22"/>
        <v>0</v>
      </c>
      <c r="W52" s="32">
        <f t="shared" si="22"/>
        <v>100</v>
      </c>
    </row>
    <row r="53" spans="1:24" ht="31.15" customHeight="1" x14ac:dyDescent="0.25">
      <c r="A53" s="4" t="s">
        <v>25</v>
      </c>
      <c r="B53" s="25" t="s">
        <v>18</v>
      </c>
      <c r="C53" s="106" t="s">
        <v>35</v>
      </c>
      <c r="D53" s="107"/>
      <c r="E53" s="107"/>
      <c r="F53" s="107"/>
      <c r="G53" s="108"/>
      <c r="H53" s="26">
        <f>SUM(H52,H50,H48,H46)</f>
        <v>3167</v>
      </c>
      <c r="I53" s="26">
        <f>SUM(I52,I50,I48,I46)</f>
        <v>747.3</v>
      </c>
      <c r="J53" s="26">
        <f>SUM(J46,J48,J50,J52)</f>
        <v>0</v>
      </c>
      <c r="K53" s="26">
        <f>SUM(K52,K50,K48,K46)</f>
        <v>2419.6999999999998</v>
      </c>
      <c r="L53" s="26">
        <f>SUM(L52,L50,L48,L46)</f>
        <v>1470.3000000000002</v>
      </c>
      <c r="M53" s="26">
        <f>SUM(M46,M48,M50,M52)</f>
        <v>533.20000000000005</v>
      </c>
      <c r="N53" s="26">
        <f>SUM(N52,N50,N48,N46)</f>
        <v>0</v>
      </c>
      <c r="O53" s="26">
        <f>SUM(O52,O50,O48,O46)</f>
        <v>937.1</v>
      </c>
      <c r="P53" s="26">
        <f>SUM(P46,P48,P50,P52)</f>
        <v>2202.3000000000002</v>
      </c>
      <c r="Q53" s="26">
        <f>SUM(Q52,Q50,Q48,Q46)</f>
        <v>969.8</v>
      </c>
      <c r="R53" s="26">
        <f>SUM(R52,R50,R48,R46)</f>
        <v>0</v>
      </c>
      <c r="S53" s="26">
        <f>SUM(S46,S48,S50,S52)</f>
        <v>1232.5</v>
      </c>
      <c r="T53" s="26">
        <f>SUM(T52,T50,T48,T46)</f>
        <v>2202.3000000000002</v>
      </c>
      <c r="U53" s="26">
        <f>SUM(U52,U50,U48,U46)</f>
        <v>969.8</v>
      </c>
      <c r="V53" s="26">
        <f>SUM(V46,V48,V50,V52)</f>
        <v>0</v>
      </c>
      <c r="W53" s="26">
        <f>SUM(W52,W50,W48,W46)</f>
        <v>1232.5</v>
      </c>
    </row>
    <row r="54" spans="1:24" ht="31.15" customHeight="1" x14ac:dyDescent="0.25">
      <c r="A54" s="4" t="s">
        <v>25</v>
      </c>
      <c r="B54" s="27"/>
      <c r="C54" s="28"/>
      <c r="D54" s="28"/>
      <c r="E54" s="28"/>
      <c r="F54" s="28"/>
      <c r="G54" s="28" t="s">
        <v>45</v>
      </c>
      <c r="H54" s="29">
        <f>SUM(H53)</f>
        <v>3167</v>
      </c>
      <c r="I54" s="29">
        <f t="shared" ref="I54:W54" si="23">SUM(I53)</f>
        <v>747.3</v>
      </c>
      <c r="J54" s="29">
        <f t="shared" si="23"/>
        <v>0</v>
      </c>
      <c r="K54" s="29">
        <f t="shared" si="23"/>
        <v>2419.6999999999998</v>
      </c>
      <c r="L54" s="29">
        <f t="shared" si="23"/>
        <v>1470.3000000000002</v>
      </c>
      <c r="M54" s="29">
        <f t="shared" si="23"/>
        <v>533.20000000000005</v>
      </c>
      <c r="N54" s="29">
        <f t="shared" si="23"/>
        <v>0</v>
      </c>
      <c r="O54" s="29">
        <f t="shared" si="23"/>
        <v>937.1</v>
      </c>
      <c r="P54" s="29">
        <f t="shared" si="23"/>
        <v>2202.3000000000002</v>
      </c>
      <c r="Q54" s="29">
        <f t="shared" si="23"/>
        <v>969.8</v>
      </c>
      <c r="R54" s="29">
        <f t="shared" si="23"/>
        <v>0</v>
      </c>
      <c r="S54" s="29">
        <f t="shared" si="23"/>
        <v>1232.5</v>
      </c>
      <c r="T54" s="29">
        <f t="shared" si="23"/>
        <v>2202.3000000000002</v>
      </c>
      <c r="U54" s="29">
        <f t="shared" si="23"/>
        <v>969.8</v>
      </c>
      <c r="V54" s="29">
        <f t="shared" si="23"/>
        <v>0</v>
      </c>
      <c r="W54" s="29">
        <f t="shared" si="23"/>
        <v>1232.5</v>
      </c>
    </row>
    <row r="55" spans="1:24" ht="31.15" customHeight="1" x14ac:dyDescent="0.25">
      <c r="A55" s="30" t="s">
        <v>27</v>
      </c>
      <c r="B55" s="109" t="s">
        <v>46</v>
      </c>
      <c r="C55" s="110"/>
      <c r="D55" s="110"/>
      <c r="E55" s="110"/>
      <c r="F55" s="110"/>
      <c r="G55" s="111"/>
      <c r="H55" s="31">
        <f t="shared" ref="H55:W55" si="24">SUM(H41,H54)</f>
        <v>4660.8</v>
      </c>
      <c r="I55" s="31">
        <f t="shared" si="24"/>
        <v>2085</v>
      </c>
      <c r="J55" s="31">
        <f t="shared" si="24"/>
        <v>142.1</v>
      </c>
      <c r="K55" s="31">
        <f t="shared" si="24"/>
        <v>2575.7999999999997</v>
      </c>
      <c r="L55" s="31">
        <f t="shared" si="24"/>
        <v>2678.5</v>
      </c>
      <c r="M55" s="31">
        <f t="shared" si="24"/>
        <v>1689.4</v>
      </c>
      <c r="N55" s="31">
        <f t="shared" si="24"/>
        <v>144.9</v>
      </c>
      <c r="O55" s="31">
        <f t="shared" si="24"/>
        <v>989.1</v>
      </c>
      <c r="P55" s="31">
        <f t="shared" si="24"/>
        <v>3774.6000000000004</v>
      </c>
      <c r="Q55" s="31">
        <f t="shared" si="24"/>
        <v>2397.1</v>
      </c>
      <c r="R55" s="31">
        <f t="shared" si="24"/>
        <v>107.19999999999999</v>
      </c>
      <c r="S55" s="31">
        <f t="shared" si="24"/>
        <v>1377.5</v>
      </c>
      <c r="T55" s="31">
        <f t="shared" si="24"/>
        <v>3779.6000000000004</v>
      </c>
      <c r="U55" s="31">
        <f t="shared" si="24"/>
        <v>2397.1</v>
      </c>
      <c r="V55" s="31">
        <f t="shared" si="24"/>
        <v>107.19999999999999</v>
      </c>
      <c r="W55" s="31">
        <f t="shared" si="24"/>
        <v>1382.5</v>
      </c>
    </row>
    <row r="56" spans="1:24" ht="31.15" customHeight="1" x14ac:dyDescent="0.25">
      <c r="A56" s="112" t="s">
        <v>47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4"/>
    </row>
    <row r="57" spans="1:24" ht="33.6" customHeight="1" x14ac:dyDescent="0.25">
      <c r="A57" s="115" t="s">
        <v>48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118" t="s">
        <v>74</v>
      </c>
      <c r="L57" s="118"/>
      <c r="M57" s="115" t="s">
        <v>80</v>
      </c>
      <c r="N57" s="117"/>
      <c r="O57" s="115" t="s">
        <v>75</v>
      </c>
      <c r="P57" s="116"/>
      <c r="Q57" s="116"/>
      <c r="R57" s="116"/>
      <c r="S57" s="116"/>
      <c r="T57" s="117"/>
      <c r="U57" s="115" t="s">
        <v>81</v>
      </c>
      <c r="V57" s="116"/>
      <c r="W57" s="116"/>
    </row>
    <row r="58" spans="1:24" ht="21.6" customHeight="1" x14ac:dyDescent="0.25">
      <c r="A58" s="119" t="s">
        <v>49</v>
      </c>
      <c r="B58" s="120"/>
      <c r="C58" s="120"/>
      <c r="D58" s="120"/>
      <c r="E58" s="120"/>
      <c r="F58" s="120"/>
      <c r="G58" s="120"/>
      <c r="H58" s="120"/>
      <c r="I58" s="120"/>
      <c r="J58" s="121"/>
      <c r="K58" s="122">
        <f>SUM(K59:L66)</f>
        <v>4660.8</v>
      </c>
      <c r="L58" s="122"/>
      <c r="M58" s="122">
        <f>SUM(M59:N66)</f>
        <v>2678.5</v>
      </c>
      <c r="N58" s="122"/>
      <c r="O58" s="101">
        <v>3774.6</v>
      </c>
      <c r="P58" s="102"/>
      <c r="Q58" s="102"/>
      <c r="R58" s="102"/>
      <c r="S58" s="102"/>
      <c r="T58" s="123"/>
      <c r="U58" s="101">
        <v>3779.6</v>
      </c>
      <c r="V58" s="102"/>
      <c r="W58" s="102"/>
    </row>
    <row r="59" spans="1:24" ht="19.149999999999999" customHeight="1" x14ac:dyDescent="0.25">
      <c r="A59" s="124" t="s">
        <v>50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5">
        <v>1215.7</v>
      </c>
      <c r="L59" s="125"/>
      <c r="M59" s="125">
        <v>1016.3</v>
      </c>
      <c r="N59" s="125"/>
      <c r="O59" s="125">
        <v>1631.5</v>
      </c>
      <c r="P59" s="125"/>
      <c r="Q59" s="125"/>
      <c r="R59" s="125"/>
      <c r="S59" s="125"/>
      <c r="T59" s="125"/>
      <c r="U59" s="98">
        <v>1636.5</v>
      </c>
      <c r="V59" s="99"/>
      <c r="W59" s="100"/>
      <c r="X59" s="33"/>
    </row>
    <row r="60" spans="1:24" ht="19.149999999999999" customHeight="1" x14ac:dyDescent="0.25">
      <c r="A60" s="124" t="s">
        <v>51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5">
        <v>18.7</v>
      </c>
      <c r="L60" s="125"/>
      <c r="M60" s="125">
        <v>19.2</v>
      </c>
      <c r="N60" s="125"/>
      <c r="O60" s="125">
        <v>13.7</v>
      </c>
      <c r="P60" s="125"/>
      <c r="Q60" s="125"/>
      <c r="R60" s="125"/>
      <c r="S60" s="125"/>
      <c r="T60" s="125"/>
      <c r="U60" s="98">
        <v>13.7</v>
      </c>
      <c r="V60" s="99"/>
      <c r="W60" s="100"/>
    </row>
    <row r="61" spans="1:24" ht="16.899999999999999" customHeight="1" x14ac:dyDescent="0.25">
      <c r="A61" s="124" t="s">
        <v>52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98"/>
      <c r="V61" s="99"/>
      <c r="W61" s="100"/>
    </row>
    <row r="62" spans="1:24" ht="16.899999999999999" customHeight="1" x14ac:dyDescent="0.25">
      <c r="A62" s="124" t="s">
        <v>53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98"/>
      <c r="V62" s="99"/>
      <c r="W62" s="100"/>
    </row>
    <row r="63" spans="1:24" ht="19.149999999999999" customHeight="1" x14ac:dyDescent="0.25">
      <c r="A63" s="124" t="s">
        <v>54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5">
        <v>2910.7</v>
      </c>
      <c r="L63" s="125"/>
      <c r="M63" s="125">
        <v>1134.7</v>
      </c>
      <c r="N63" s="125"/>
      <c r="O63" s="125">
        <v>1600</v>
      </c>
      <c r="P63" s="125"/>
      <c r="Q63" s="125"/>
      <c r="R63" s="125"/>
      <c r="S63" s="125"/>
      <c r="T63" s="125"/>
      <c r="U63" s="98">
        <v>1600</v>
      </c>
      <c r="V63" s="99"/>
      <c r="W63" s="100"/>
    </row>
    <row r="64" spans="1:24" ht="16.899999999999999" customHeight="1" x14ac:dyDescent="0.25">
      <c r="A64" s="124" t="s">
        <v>55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98"/>
      <c r="V64" s="99"/>
      <c r="W64" s="100"/>
    </row>
    <row r="65" spans="1:23" ht="17.45" customHeight="1" x14ac:dyDescent="0.25">
      <c r="A65" s="124" t="s">
        <v>56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6">
        <v>515.70000000000005</v>
      </c>
      <c r="L65" s="126"/>
      <c r="M65" s="126">
        <v>508.3</v>
      </c>
      <c r="N65" s="126"/>
      <c r="O65" s="126">
        <v>529.4</v>
      </c>
      <c r="P65" s="126"/>
      <c r="Q65" s="126"/>
      <c r="R65" s="126"/>
      <c r="S65" s="126"/>
      <c r="T65" s="126"/>
      <c r="U65" s="103">
        <v>529.4</v>
      </c>
      <c r="V65" s="104"/>
      <c r="W65" s="105"/>
    </row>
    <row r="66" spans="1:23" ht="16.149999999999999" customHeight="1" x14ac:dyDescent="0.25">
      <c r="A66" s="124" t="s">
        <v>57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98"/>
      <c r="V66" s="99"/>
      <c r="W66" s="100"/>
    </row>
    <row r="67" spans="1:23" ht="19.899999999999999" customHeight="1" x14ac:dyDescent="0.25">
      <c r="A67" s="119" t="s">
        <v>58</v>
      </c>
      <c r="B67" s="120"/>
      <c r="C67" s="120"/>
      <c r="D67" s="120"/>
      <c r="E67" s="120"/>
      <c r="F67" s="120"/>
      <c r="G67" s="120"/>
      <c r="H67" s="120"/>
      <c r="I67" s="120"/>
      <c r="J67" s="121"/>
      <c r="K67" s="122">
        <f>SUM(K68:L69)</f>
        <v>0</v>
      </c>
      <c r="L67" s="122"/>
      <c r="M67" s="122">
        <f>SUM(M68:N69)</f>
        <v>0</v>
      </c>
      <c r="N67" s="122"/>
      <c r="O67" s="101">
        <v>0</v>
      </c>
      <c r="P67" s="102"/>
      <c r="Q67" s="102"/>
      <c r="R67" s="102"/>
      <c r="S67" s="102"/>
      <c r="T67" s="123"/>
      <c r="U67" s="101">
        <v>0</v>
      </c>
      <c r="V67" s="102"/>
      <c r="W67" s="102"/>
    </row>
    <row r="68" spans="1:23" x14ac:dyDescent="0.25">
      <c r="A68" s="124" t="s">
        <v>59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98"/>
      <c r="V68" s="99"/>
      <c r="W68" s="100"/>
    </row>
    <row r="69" spans="1:23" ht="15" customHeight="1" x14ac:dyDescent="0.25">
      <c r="A69" s="124" t="s">
        <v>60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98"/>
      <c r="V69" s="99"/>
      <c r="W69" s="100"/>
    </row>
    <row r="70" spans="1:23" ht="15" customHeight="1" x14ac:dyDescent="0.25"/>
    <row r="71" spans="1:23" ht="15" customHeight="1" x14ac:dyDescent="0.25">
      <c r="W71" s="34"/>
    </row>
    <row r="72" spans="1:23" ht="15" customHeight="1" x14ac:dyDescent="0.25">
      <c r="W72" s="34"/>
    </row>
    <row r="73" spans="1:23" x14ac:dyDescent="0.25">
      <c r="W73" s="34"/>
    </row>
    <row r="74" spans="1:23" x14ac:dyDescent="0.25">
      <c r="W74" s="34"/>
    </row>
    <row r="75" spans="1:23" x14ac:dyDescent="0.25">
      <c r="W75" s="34"/>
    </row>
    <row r="76" spans="1:23" x14ac:dyDescent="0.25">
      <c r="W76" s="34"/>
    </row>
    <row r="77" spans="1:23" ht="17.45" customHeight="1" x14ac:dyDescent="0.25">
      <c r="W77" s="34"/>
    </row>
    <row r="78" spans="1:23" x14ac:dyDescent="0.25">
      <c r="W78" s="34"/>
    </row>
    <row r="79" spans="1:23" ht="15" customHeight="1" x14ac:dyDescent="0.25">
      <c r="W79" s="34"/>
    </row>
    <row r="80" spans="1:23" ht="15" customHeight="1" x14ac:dyDescent="0.25">
      <c r="W80" s="34"/>
    </row>
    <row r="81" spans="23:23" ht="15" customHeight="1" x14ac:dyDescent="0.25">
      <c r="W81" s="34"/>
    </row>
    <row r="82" spans="23:23" ht="15" customHeight="1" x14ac:dyDescent="0.25"/>
  </sheetData>
  <mergeCells count="177">
    <mergeCell ref="A51:A52"/>
    <mergeCell ref="B51:B52"/>
    <mergeCell ref="C51:C52"/>
    <mergeCell ref="D51:D52"/>
    <mergeCell ref="E51:E52"/>
    <mergeCell ref="F51:F52"/>
    <mergeCell ref="A47:A48"/>
    <mergeCell ref="B47:B48"/>
    <mergeCell ref="C47:C48"/>
    <mergeCell ref="D47:D48"/>
    <mergeCell ref="E47:E48"/>
    <mergeCell ref="F47:F48"/>
    <mergeCell ref="A49:A50"/>
    <mergeCell ref="B49:B50"/>
    <mergeCell ref="C49:C50"/>
    <mergeCell ref="D49:D50"/>
    <mergeCell ref="E49:E50"/>
    <mergeCell ref="F49:F50"/>
    <mergeCell ref="M66:N66"/>
    <mergeCell ref="O66:T66"/>
    <mergeCell ref="A67:J67"/>
    <mergeCell ref="K67:L67"/>
    <mergeCell ref="M67:N67"/>
    <mergeCell ref="O67:T67"/>
    <mergeCell ref="M68:N68"/>
    <mergeCell ref="O68:T68"/>
    <mergeCell ref="A69:J69"/>
    <mergeCell ref="K69:L69"/>
    <mergeCell ref="M69:N69"/>
    <mergeCell ref="O69:T69"/>
    <mergeCell ref="A68:J68"/>
    <mergeCell ref="K68:L68"/>
    <mergeCell ref="A66:J66"/>
    <mergeCell ref="K66:L66"/>
    <mergeCell ref="M62:N62"/>
    <mergeCell ref="O62:T62"/>
    <mergeCell ref="A63:J63"/>
    <mergeCell ref="K63:L63"/>
    <mergeCell ref="M63:N63"/>
    <mergeCell ref="O63:T63"/>
    <mergeCell ref="M64:N64"/>
    <mergeCell ref="O64:T64"/>
    <mergeCell ref="A65:J65"/>
    <mergeCell ref="K65:L65"/>
    <mergeCell ref="M65:N65"/>
    <mergeCell ref="O65:T65"/>
    <mergeCell ref="A64:J64"/>
    <mergeCell ref="K64:L64"/>
    <mergeCell ref="A62:J62"/>
    <mergeCell ref="K62:L62"/>
    <mergeCell ref="A59:J59"/>
    <mergeCell ref="K59:L59"/>
    <mergeCell ref="M59:N59"/>
    <mergeCell ref="O59:T59"/>
    <mergeCell ref="A60:J60"/>
    <mergeCell ref="K60:L60"/>
    <mergeCell ref="M60:N60"/>
    <mergeCell ref="O60:T60"/>
    <mergeCell ref="A61:J61"/>
    <mergeCell ref="K61:L61"/>
    <mergeCell ref="M61:N61"/>
    <mergeCell ref="O61:T61"/>
    <mergeCell ref="C53:G53"/>
    <mergeCell ref="B55:G55"/>
    <mergeCell ref="A56:W56"/>
    <mergeCell ref="A57:J57"/>
    <mergeCell ref="K57:L57"/>
    <mergeCell ref="M57:N57"/>
    <mergeCell ref="O57:T57"/>
    <mergeCell ref="U57:W57"/>
    <mergeCell ref="A58:J58"/>
    <mergeCell ref="K58:L58"/>
    <mergeCell ref="M58:N58"/>
    <mergeCell ref="O58:T58"/>
    <mergeCell ref="U69:W69"/>
    <mergeCell ref="U58:W58"/>
    <mergeCell ref="U67:W67"/>
    <mergeCell ref="U59:W59"/>
    <mergeCell ref="U60:W60"/>
    <mergeCell ref="U61:W61"/>
    <mergeCell ref="U62:W62"/>
    <mergeCell ref="U63:W63"/>
    <mergeCell ref="U64:W64"/>
    <mergeCell ref="U65:W65"/>
    <mergeCell ref="U66:W66"/>
    <mergeCell ref="U68:W68"/>
    <mergeCell ref="F44:F46"/>
    <mergeCell ref="C38:C39"/>
    <mergeCell ref="D38:D39"/>
    <mergeCell ref="E38:E39"/>
    <mergeCell ref="F38:F39"/>
    <mergeCell ref="C40:G40"/>
    <mergeCell ref="B41:G41"/>
    <mergeCell ref="B42:W42"/>
    <mergeCell ref="C43:W43"/>
    <mergeCell ref="B38:B39"/>
    <mergeCell ref="A16:A18"/>
    <mergeCell ref="B16:B18"/>
    <mergeCell ref="C16:C18"/>
    <mergeCell ref="D16:D18"/>
    <mergeCell ref="A44:A46"/>
    <mergeCell ref="B44:B46"/>
    <mergeCell ref="C44:C46"/>
    <mergeCell ref="D44:D46"/>
    <mergeCell ref="E44:E46"/>
    <mergeCell ref="A38:A39"/>
    <mergeCell ref="B21:B22"/>
    <mergeCell ref="C21:C22"/>
    <mergeCell ref="D21:D22"/>
    <mergeCell ref="E21:E22"/>
    <mergeCell ref="A32:A35"/>
    <mergeCell ref="B32:B35"/>
    <mergeCell ref="C32:C35"/>
    <mergeCell ref="D32:D35"/>
    <mergeCell ref="C36:G36"/>
    <mergeCell ref="C37:W37"/>
    <mergeCell ref="A19:A20"/>
    <mergeCell ref="A23:A26"/>
    <mergeCell ref="A27:A29"/>
    <mergeCell ref="F27:F29"/>
    <mergeCell ref="A8:A11"/>
    <mergeCell ref="F8:F11"/>
    <mergeCell ref="B8:B11"/>
    <mergeCell ref="C8:C11"/>
    <mergeCell ref="D8:D11"/>
    <mergeCell ref="E8:E11"/>
    <mergeCell ref="A12:W12"/>
    <mergeCell ref="A13:W13"/>
    <mergeCell ref="B14:W14"/>
    <mergeCell ref="I9:K9"/>
    <mergeCell ref="H9:H11"/>
    <mergeCell ref="C30:G30"/>
    <mergeCell ref="C31:W31"/>
    <mergeCell ref="E32:E35"/>
    <mergeCell ref="F32:F35"/>
    <mergeCell ref="B23:B26"/>
    <mergeCell ref="C23:C26"/>
    <mergeCell ref="D23:D26"/>
    <mergeCell ref="E23:E26"/>
    <mergeCell ref="F23:F26"/>
    <mergeCell ref="B27:B29"/>
    <mergeCell ref="C27:C29"/>
    <mergeCell ref="D27:D29"/>
    <mergeCell ref="E27:E29"/>
    <mergeCell ref="F21:F22"/>
    <mergeCell ref="E16:E18"/>
    <mergeCell ref="F16:F18"/>
    <mergeCell ref="B19:B20"/>
    <mergeCell ref="C19:C20"/>
    <mergeCell ref="D19:D20"/>
    <mergeCell ref="E19:E20"/>
    <mergeCell ref="F19:F20"/>
    <mergeCell ref="C15:W15"/>
    <mergeCell ref="R1:W1"/>
    <mergeCell ref="A21:A22"/>
    <mergeCell ref="R4:W4"/>
    <mergeCell ref="R5:W5"/>
    <mergeCell ref="D6:W6"/>
    <mergeCell ref="G8:G11"/>
    <mergeCell ref="H8:K8"/>
    <mergeCell ref="L8:O8"/>
    <mergeCell ref="Q10:R10"/>
    <mergeCell ref="S10:S11"/>
    <mergeCell ref="P8:S8"/>
    <mergeCell ref="T8:W8"/>
    <mergeCell ref="L9:L11"/>
    <mergeCell ref="M9:O9"/>
    <mergeCell ref="P9:P11"/>
    <mergeCell ref="Q9:S9"/>
    <mergeCell ref="U10:V10"/>
    <mergeCell ref="W10:W11"/>
    <mergeCell ref="I10:J10"/>
    <mergeCell ref="T9:T11"/>
    <mergeCell ref="U9:W9"/>
    <mergeCell ref="K10:K11"/>
    <mergeCell ref="M10:N10"/>
    <mergeCell ref="O10:O11"/>
  </mergeCells>
  <pageMargins left="0.74803149606299213" right="0.55118110236220474" top="0.78740157480314965" bottom="0.78740157480314965" header="0" footer="0"/>
  <pageSetup paperSize="9" scale="60" fitToHeight="0" orientation="landscape" r:id="rId1"/>
  <headerFooter alignWithMargins="0">
    <oddHeader>&amp;C&amp;P</oddHeader>
  </headerFooter>
  <rowBreaks count="2" manualBreakCount="2">
    <brk id="26" max="16383" man="1"/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 Programa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daiva_k</cp:lastModifiedBy>
  <cp:lastPrinted>2021-02-18T08:59:14Z</cp:lastPrinted>
  <dcterms:created xsi:type="dcterms:W3CDTF">2018-01-17T09:08:01Z</dcterms:created>
  <dcterms:modified xsi:type="dcterms:W3CDTF">2021-02-25T13:42:09Z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bbisDVSAttachmentId">
    <vt:lpwstr>783145b2-e24e-43a1-aff2-42bb8532958b</vt:lpwstr>
  </property>
</Properties>
</file>