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.poskeviciene\Desktop\2020-2022 m. SVP rengimas\Viešinimui patikslinta (sutrumpinta)\Tarybai(galutinis)\Tar\"/>
    </mc:Choice>
  </mc:AlternateContent>
  <xr:revisionPtr revIDLastSave="0" documentId="13_ncr:1_{7D838525-5E90-49AD-BD55-4D01E84DE3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1 švietimo finansav." sheetId="2" r:id="rId1"/>
    <sheet name="Lapas1" sheetId="3" state="hidden" r:id="rId2"/>
  </sheets>
  <definedNames>
    <definedName name="_xlnm.Print_Titles" localSheetId="0">'21 švietimo finansav.'!$A:$K,'21 švietimo finansav.'!$5:$7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8" i="2" l="1"/>
  <c r="D119" i="2" l="1"/>
  <c r="E118" i="2" l="1"/>
  <c r="F118" i="2"/>
  <c r="E119" i="2"/>
  <c r="F119" i="2"/>
  <c r="E120" i="2"/>
  <c r="F120" i="2"/>
  <c r="D120" i="2"/>
  <c r="E121" i="2"/>
  <c r="F121" i="2"/>
  <c r="D121" i="2"/>
  <c r="F122" i="2"/>
  <c r="E122" i="2"/>
  <c r="D122" i="2"/>
  <c r="F117" i="2" l="1"/>
  <c r="F116" i="2" s="1"/>
  <c r="E117" i="2"/>
  <c r="E116" i="2" s="1"/>
  <c r="F115" i="2"/>
  <c r="F114" i="2" s="1"/>
  <c r="E115" i="2"/>
  <c r="E114" i="2" s="1"/>
  <c r="D117" i="2"/>
  <c r="D116" i="2" s="1"/>
  <c r="D115" i="2" s="1"/>
  <c r="D114" i="2" s="1"/>
  <c r="D107" i="2"/>
  <c r="D106" i="2" s="1"/>
  <c r="E107" i="2"/>
  <c r="E106" i="2" s="1"/>
  <c r="F107" i="2"/>
  <c r="F106" i="2" s="1"/>
  <c r="D98" i="2"/>
  <c r="E98" i="2"/>
  <c r="F98" i="2"/>
  <c r="D95" i="2"/>
  <c r="E95" i="2"/>
  <c r="F95" i="2"/>
  <c r="D83" i="2"/>
  <c r="D80" i="2"/>
  <c r="E80" i="2"/>
  <c r="F80" i="2"/>
  <c r="D75" i="2"/>
  <c r="E75" i="2"/>
  <c r="F75" i="2"/>
  <c r="D67" i="2"/>
  <c r="E67" i="2"/>
  <c r="F67" i="2"/>
  <c r="D61" i="2"/>
  <c r="E61" i="2"/>
  <c r="F61" i="2"/>
  <c r="D56" i="2"/>
  <c r="E56" i="2"/>
  <c r="F56" i="2"/>
  <c r="D51" i="2"/>
  <c r="E51" i="2"/>
  <c r="F51" i="2"/>
  <c r="D42" i="2"/>
  <c r="E42" i="2"/>
  <c r="F42" i="2"/>
  <c r="D35" i="2"/>
  <c r="E35" i="2"/>
  <c r="F35" i="2"/>
  <c r="D31" i="2"/>
  <c r="E31" i="2"/>
  <c r="F31" i="2"/>
  <c r="D25" i="2"/>
  <c r="E25" i="2"/>
  <c r="F25" i="2"/>
  <c r="E17" i="2"/>
  <c r="F17" i="2"/>
  <c r="E14" i="2"/>
  <c r="F14" i="2"/>
  <c r="E11" i="2"/>
  <c r="F11" i="2"/>
  <c r="D17" i="2"/>
  <c r="D14" i="2"/>
  <c r="D11" i="2"/>
  <c r="D74" i="2" l="1"/>
  <c r="F10" i="2"/>
  <c r="F74" i="2"/>
  <c r="D10" i="2"/>
  <c r="E10" i="2"/>
  <c r="E74" i="2"/>
  <c r="E73" i="2" s="1"/>
  <c r="D73" i="2"/>
  <c r="D50" i="2"/>
  <c r="F50" i="2"/>
  <c r="F73" i="2"/>
  <c r="E50" i="2"/>
  <c r="D9" i="2" l="1"/>
  <c r="D8" i="2" s="1"/>
  <c r="F9" i="2"/>
  <c r="F8" i="2" s="1"/>
  <c r="E9" i="2"/>
  <c r="E8" i="2" s="1"/>
</calcChain>
</file>

<file path=xl/sharedStrings.xml><?xml version="1.0" encoding="utf-8"?>
<sst xmlns="http://schemas.openxmlformats.org/spreadsheetml/2006/main" count="428" uniqueCount="237">
  <si>
    <t>2020-2022 m. strateginio veiklos plano programos tikslų, uždavinių, priemonių, priemonių išlaidų ir kriterijų suvestinė</t>
  </si>
  <si>
    <t>Kodas</t>
  </si>
  <si>
    <t>Pavadinimas</t>
  </si>
  <si>
    <t>SP lėšos</t>
  </si>
  <si>
    <t>Produkto /Rezultato</t>
  </si>
  <si>
    <t>Rodiklis</t>
  </si>
  <si>
    <t>Mato vnt.</t>
  </si>
  <si>
    <t>Planas</t>
  </si>
  <si>
    <t>2020</t>
  </si>
  <si>
    <t>2021</t>
  </si>
  <si>
    <t>2022</t>
  </si>
  <si>
    <t>21</t>
  </si>
  <si>
    <t>Švietimo programa</t>
  </si>
  <si>
    <t>21.01</t>
  </si>
  <si>
    <t>Užtikrinti kokybišką ugdymą ir tinkamą ugdymo aplinką</t>
  </si>
  <si>
    <t>Besimokančių vaikų nuo 6 iki 16 metų dalis nuo bendro to amžiaus vaikų skaičiaus</t>
  </si>
  <si>
    <t>proc.</t>
  </si>
  <si>
    <t>100,00</t>
  </si>
  <si>
    <t>21.01.01</t>
  </si>
  <si>
    <t>Ikimokyklinio ugdymo ir bendrojo ugdymo mokyklų finansavimas ir priežiūra</t>
  </si>
  <si>
    <t>Ikimokykliniam, priešmokykliniam ir bendrajam ugdymui skirta Alytaus miesto savivaldybės biudžeto dalis</t>
  </si>
  <si>
    <t>21.01.01.01</t>
  </si>
  <si>
    <t>Sudaryti sąlygas ikimokykliniam vaikų ugdymui</t>
  </si>
  <si>
    <t>Mokinių, lankančių ikimokyklinio ugdymo grupes lopšeliuose-darželiuose ir mokyklose-darželiuose, skaičius</t>
  </si>
  <si>
    <t>žm.</t>
  </si>
  <si>
    <t>SB</t>
  </si>
  <si>
    <t>D</t>
  </si>
  <si>
    <t>21.01.01.02</t>
  </si>
  <si>
    <t>Užtikrinti priešmokyklinio ugdymo prieinamumą</t>
  </si>
  <si>
    <t>Mokinių, lankančių priešmokyklinio ugdymo grupes lopšeliuose-darželiuose ir bendrojo ugdymo mokyklose, skaičius</t>
  </si>
  <si>
    <t>21.01.01.03</t>
  </si>
  <si>
    <t>Finansuoti  bendrąjį ugdymą</t>
  </si>
  <si>
    <t>Mokinių, lankančių  bendrojo ugdymo  mokyklas (kartu su suaugusiųjų ir jaunimo mokyklos klasėmis) (be ikimokyklinio ir priešmokyklinio ugdymo grupes lankančių mokinių), skaičius</t>
  </si>
  <si>
    <t>ES</t>
  </si>
  <si>
    <t>KT</t>
  </si>
  <si>
    <t>21.01.01.04</t>
  </si>
  <si>
    <t>Mokymosi pasiekimų patikrinimams organizuoti ir vykdyti (organizuoti ir vykdyti brandos egzaminus)</t>
  </si>
  <si>
    <t>Įstaigų, dalyvaujančių mokymosi pasiekimų patikrinimo ir Brandos egzaminų vykdymo projekte, skaičius</t>
  </si>
  <si>
    <t>vnt.</t>
  </si>
  <si>
    <t>15,00</t>
  </si>
  <si>
    <t>21.01.01.05</t>
  </si>
  <si>
    <t>Ugdymo finansavimo poreikių skirtumams tarp mokyklų sumažinti (išlyginti pedagoginių darbuotojų tarifinių atlygių koeficientų skirtumus, užtikrinti paslaugų prieinamumą ir jų įvairovę)</t>
  </si>
  <si>
    <t>Švietimo įstaigų, naudojančių pareiginių algų koeficientų skirtumui sumažinti, rečiau pasirenkamų užsienio kalbų laikinųjų grupių sudarymui, mokymui namuose ir kt., skaičius</t>
  </si>
  <si>
    <t>17,00</t>
  </si>
  <si>
    <t>16,00</t>
  </si>
  <si>
    <t>21.01.01.08</t>
  </si>
  <si>
    <t>Užtikrinti ikimokyklinio ugdymo ir bendrojo ugdymo mokyklų aplinkos išlaikymą</t>
  </si>
  <si>
    <t>Ikimokyklinio ir bendrojo ugdymo mokyklų skaičius</t>
  </si>
  <si>
    <t>29,00</t>
  </si>
  <si>
    <t>28,00</t>
  </si>
  <si>
    <t>VB</t>
  </si>
  <si>
    <t>21.01.01.09</t>
  </si>
  <si>
    <t>Finansuoti bendrąjį ugdymą Šv. Benedikto  gimnazijoje</t>
  </si>
  <si>
    <t>Mokinių, lankančių  Šv. Benedikto gimnaziją, skaičius</t>
  </si>
  <si>
    <t>800,00</t>
  </si>
  <si>
    <t>810,00</t>
  </si>
  <si>
    <t>21.01.01.10</t>
  </si>
  <si>
    <t>Užtikrinti Šv. Benedikto gimnazijos aplinkos išlaikymą</t>
  </si>
  <si>
    <t>21.01.01.12</t>
  </si>
  <si>
    <t>Plėtoti ir atnaujinti švietimo įstaigų techninę bei technologinę bazę</t>
  </si>
  <si>
    <t>20,00</t>
  </si>
  <si>
    <t>5,00</t>
  </si>
  <si>
    <t>21.01.01.13</t>
  </si>
  <si>
    <t>Užtikrinti ugdymo proceso organizavimą ir valdymą</t>
  </si>
  <si>
    <t>Švietimo įstaigų, organizuojančių ugdymo procesą, skaičius</t>
  </si>
  <si>
    <t>Švietimo įstaigų darbuotojų, organizuojančių ugdymo procesą (direktorius, pavaduotojas ugdymui, ugdymą organizuojančio skyriaus vedėjas), etatų skaičius</t>
  </si>
  <si>
    <t>84,00</t>
  </si>
  <si>
    <t>80,00</t>
  </si>
  <si>
    <t>21.01.01.14</t>
  </si>
  <si>
    <t>Užtikrinti ugdymo proceso organizavimą ir valdymą Šv. Benedikto gimnazijoje</t>
  </si>
  <si>
    <t>4,00</t>
  </si>
  <si>
    <t>21.01.01.15</t>
  </si>
  <si>
    <t>Sudaryti sąlygas ikimokykliniam vaikų ugdymui privačiame darželyje „Vaikystės namelis“</t>
  </si>
  <si>
    <t>Vaikų, lankančių privatų darželį „Vaikystės namelis“, skaičius</t>
  </si>
  <si>
    <t>21.01.01.16</t>
  </si>
  <si>
    <t>Užtikrinti ugdymo proceso organizavimą ir valdymą privačiame darželyje „Vaikystės namelis“</t>
  </si>
  <si>
    <t>Privataus darželio „Vaikystės namelis“ vadovų, organizuojančių ugdymo procesą, skaičius</t>
  </si>
  <si>
    <t>1,00</t>
  </si>
  <si>
    <t>Specialistų, teikiančių švietimo pagalbą, skaičius</t>
  </si>
  <si>
    <t>21.01.02</t>
  </si>
  <si>
    <t>Vaikų ir suaugusiųjų neformaliojo švietimo organizavimas, profesinio mokymosi galimybės mokiniams užtikrinimas</t>
  </si>
  <si>
    <t>Mokinių, gaunančių neformaliojo švietimo paslaugas, dalis nuo bendro mokinių skaičiaus</t>
  </si>
  <si>
    <t>40,00</t>
  </si>
  <si>
    <t>21.01.02.01</t>
  </si>
  <si>
    <t>Užtikrinti neformalųjį vaikų ir suaugusiųjų švietimą Muzikos ir Dailės mokyklose</t>
  </si>
  <si>
    <t>Vaikų ir suaugusiųjų, lankančių neformaliojo švietimo užsiėmimus Muzikos mokykloje, skaičius</t>
  </si>
  <si>
    <t>578,00</t>
  </si>
  <si>
    <t>580,00</t>
  </si>
  <si>
    <t>590,00</t>
  </si>
  <si>
    <t>Vaikų ir suaugusiųjų, lankančių neformaliojo švietimo užsiėmimus Dailės mokykloje, skaičius</t>
  </si>
  <si>
    <t>174,00</t>
  </si>
  <si>
    <t>180,00</t>
  </si>
  <si>
    <t>21.01.02.03</t>
  </si>
  <si>
    <t>Koordinuoti formalųjį švietimą papildančias ugdymo programas</t>
  </si>
  <si>
    <t>Biudžetinių ir viešųjų įstaigų, kitų švietimo teikėjų, vykdančių neformalųjį švietimą, dalyvaujančių Neformaliojo vaikų švietimo veiklos koordinavimo projekte, skaičius</t>
  </si>
  <si>
    <t>21.01.02.04</t>
  </si>
  <si>
    <t>Finansuoti neformalųjį  vaikų ir suaugusiųjų švietimą Alytaus jaunimo centre</t>
  </si>
  <si>
    <t>Vaikų ir suaugusiųjų, lankančių neformaliojo švietimo užsiėmimus Alytaus jaunimo centre, skaičius</t>
  </si>
  <si>
    <t>21.01.02.05</t>
  </si>
  <si>
    <t>Finansuoti neformalųjį vaikų ir suaugusiųjų švietimą Suaugusiųjų ir jaunimo mokykloje</t>
  </si>
  <si>
    <t>Vaikų ir suaugusiųjų, lankančių neformaliojo švietimo užsiėmimus Suaugusiųjų ir jaunimo mokykloje, skaičius</t>
  </si>
  <si>
    <t>260,00</t>
  </si>
  <si>
    <t>255,00</t>
  </si>
  <si>
    <t>250,00</t>
  </si>
  <si>
    <t>21.01.02.06</t>
  </si>
  <si>
    <t>Plėsti neformalųjį vaikų švietimą</t>
  </si>
  <si>
    <t>Vaikų, lankančių neformaliojo vaikų švietimo programas, skaičius</t>
  </si>
  <si>
    <t>2.340,00</t>
  </si>
  <si>
    <t>21.01.02.07</t>
  </si>
  <si>
    <t>Užtikrinti neformaliojo švietimo Alytaus dailės ir muzikos mokyklų aplinkos išlaikymą</t>
  </si>
  <si>
    <t>Neformaliojo švietimo mokyklų skaičius</t>
  </si>
  <si>
    <t>2,00</t>
  </si>
  <si>
    <t>21.01.02.09</t>
  </si>
  <si>
    <t>Finansuoti neformaliojo suaugusiųjų švietimo projektus</t>
  </si>
  <si>
    <t>Neformaliojo suaugusiųjų švietimo finansuojamų projektų skaičius</t>
  </si>
  <si>
    <t>25,00</t>
  </si>
  <si>
    <t>21.01.02.10</t>
  </si>
  <si>
    <t>Organizuoti neformalųjį vaikų švietimą vykdančių mokyklų išorės vertinimą</t>
  </si>
  <si>
    <t>Mokyklų, vykdančių  neformalųjį vaikų švietimą, kuriose atliktas išorės vertinimas, skaičius</t>
  </si>
  <si>
    <t>21.01.02.11</t>
  </si>
  <si>
    <t>Užtikrinti Alytaus jaunimo centro aplinkos išlaikymą</t>
  </si>
  <si>
    <t>9,00</t>
  </si>
  <si>
    <t>21.01.02.12</t>
  </si>
  <si>
    <t>Užtikrinti Kauno taikomosios dailės mokyklos Alytaus filialo aplinkos išlaikymą</t>
  </si>
  <si>
    <t>Kauno taikomosios dailės mokyklos Alytaus filialo aptarnaujančio personalo etatų skaičius</t>
  </si>
  <si>
    <t>7,00</t>
  </si>
  <si>
    <t>150,00</t>
  </si>
  <si>
    <t>21.02</t>
  </si>
  <si>
    <t>Ugdyti švietimo bendruomenę</t>
  </si>
  <si>
    <t>Švietimo bendruomenės ugdymo veikloje dalyvaujančių žmonių dalis nuo bendro Alytaus miesto gyventojų skaičiaus</t>
  </si>
  <si>
    <t>59,50</t>
  </si>
  <si>
    <t>21.02.01</t>
  </si>
  <si>
    <t>Sąlygų sudarymas švietimo bendruomenės saviraiškai ir švietimo pagalbai</t>
  </si>
  <si>
    <t>Švietimo bendruomenės saviraiškai ir švietimo pagalbai skirta Alytaus miesto savivaldybės biudžeto dalis</t>
  </si>
  <si>
    <t>21.02.01.01</t>
  </si>
  <si>
    <t>Organizuoti pedagoginę psichologinę pagalbą ją teikiančioje įstaigoje</t>
  </si>
  <si>
    <t>Žmonių, gavusių pedagoginę psichologinę pagalbą (mokinių, tėvų, mokytojų), skaičius</t>
  </si>
  <si>
    <t>1.560,00</t>
  </si>
  <si>
    <t>1.570,00</t>
  </si>
  <si>
    <t>1.580,00</t>
  </si>
  <si>
    <t>21.02.01.02</t>
  </si>
  <si>
    <t>Organizuoti švietimo bendruomenės veiklą</t>
  </si>
  <si>
    <t>Įgyvendintų švietimo bendruomenės veiklos organizavimo projektų skaičius</t>
  </si>
  <si>
    <t>70,00</t>
  </si>
  <si>
    <t>21.02.01.03</t>
  </si>
  <si>
    <t>Įgyvendinti  vaikų ir mokinių veiklos projektus</t>
  </si>
  <si>
    <t>Projektus įgyvendinančių įstaigų skaičius</t>
  </si>
  <si>
    <t>Įgyvendintų vaikų ir mokinių veiklos projektų skaičius</t>
  </si>
  <si>
    <t>21.02.01.04</t>
  </si>
  <si>
    <t>Organizuoti mokyklų mokinių sporto varžybas</t>
  </si>
  <si>
    <t>Mokinių, dalyvaujančių sporto varžybose, skaičius</t>
  </si>
  <si>
    <t>5.600,00</t>
  </si>
  <si>
    <t>21.02.01.05</t>
  </si>
  <si>
    <t>Užtikrinti Švietimo valdymo informacinės sistemos funkcionavimą</t>
  </si>
  <si>
    <t>Įgyvendintų  Švietimo valdymo informacinės sistemos kūrimo projektų skaičius</t>
  </si>
  <si>
    <t>21.02.01.06</t>
  </si>
  <si>
    <t>Kompensuoti Alytaus profesinio rengimo centro mokinių važiavimo išlaidas</t>
  </si>
  <si>
    <t>Alytaus profesinio rengimo centro mokinių, gavusių kompensaciją už važiavimo išlaidas, skaičius</t>
  </si>
  <si>
    <t>21.02.01.07</t>
  </si>
  <si>
    <t>Tobulinti švietimo sistemos veiklą</t>
  </si>
  <si>
    <t>21.02.01.08</t>
  </si>
  <si>
    <t>Įgyvendinti visos dienos mokyklos koncepciją</t>
  </si>
  <si>
    <t>Švietimo įstaigų, kuriose užtikrinama visos dienos mokyklos veikla, skaičius</t>
  </si>
  <si>
    <t>21.02.01.09</t>
  </si>
  <si>
    <t>Užtikrinti atvykusių, grįžusių iš užsienio ir motyvuotų mokinių papildomą pagilintą ugdymą</t>
  </si>
  <si>
    <t>Švietimo įstaigose veikiančių mokyklėlių, skirtų emigrantų, gabių ir talentingų mokinių ugdymui, skaičius</t>
  </si>
  <si>
    <t>6,00</t>
  </si>
  <si>
    <t>Emigrantų, gabių ir talentingų mokinių skaičius mokyklėlėse</t>
  </si>
  <si>
    <t>140,00</t>
  </si>
  <si>
    <t>21.02.01.10</t>
  </si>
  <si>
    <t>Organizuoti  švietimo pagalbą ugdymo įstaigose</t>
  </si>
  <si>
    <t>21.02.01.11</t>
  </si>
  <si>
    <t>Organizuoti švietimo pagalbą Šv. Benedikto gimnazijoje</t>
  </si>
  <si>
    <t>21.03</t>
  </si>
  <si>
    <t>Įgyvendinti jaunimo politiką</t>
  </si>
  <si>
    <t>Jaunimo, dalyvaujančio jaunimo politikos įgyvendinime, dalis nuo visų miesto gyventojų iki 29 m. amžiaus</t>
  </si>
  <si>
    <t>21.03.01</t>
  </si>
  <si>
    <t>Jaunimo socializacijos vykdymas</t>
  </si>
  <si>
    <t>Jaunimo politikos įgyvendinimą užtikrinančių jaunimo ar su jaunimu dirbančių organizacijų skaičius</t>
  </si>
  <si>
    <t>22,00</t>
  </si>
  <si>
    <t>21.03.01.02</t>
  </si>
  <si>
    <t>Skatinti jaunimo iniciatyvą</t>
  </si>
  <si>
    <t>Jaunimo iniciatyvą ir laisvalaikio užimtumą plėtojančių renginių skaičius</t>
  </si>
  <si>
    <t>Premijuojamo 14–29 metų jaunimo skaičius</t>
  </si>
  <si>
    <t>Bendras lėšų  poreikis ir numatomi finansavimo šaltiniai</t>
  </si>
  <si>
    <t>(tūkst, eur)</t>
  </si>
  <si>
    <t>Ekonominės klasifikacijos grupės</t>
  </si>
  <si>
    <r>
      <rPr>
        <b/>
        <sz val="10"/>
        <color rgb="FF000000"/>
        <rFont val="Times New Roman"/>
        <family val="1"/>
        <charset val="186"/>
      </rPr>
      <t>2019</t>
    </r>
    <r>
      <rPr>
        <b/>
        <sz val="10"/>
        <color rgb="FF000000"/>
        <rFont val="Times New Roman"/>
        <family val="1"/>
        <charset val="186"/>
      </rPr>
      <t>-aisiais metais panaudotos lėšos (kasinės išlaidos)</t>
    </r>
  </si>
  <si>
    <r>
      <rPr>
        <b/>
        <sz val="10"/>
        <color rgb="FF000000"/>
        <rFont val="Times New Roman"/>
        <family val="1"/>
        <charset val="186"/>
      </rPr>
      <t xml:space="preserve">Lėšų poreikis  biudžetiniams </t>
    </r>
    <r>
      <rPr>
        <b/>
        <sz val="10"/>
        <color rgb="FF000000"/>
        <rFont val="Times New Roman"/>
        <family val="1"/>
        <charset val="186"/>
      </rPr>
      <t>2020</t>
    </r>
    <r>
      <rPr>
        <b/>
        <sz val="10"/>
        <color rgb="FF000000"/>
        <rFont val="Times New Roman"/>
        <family val="1"/>
        <charset val="186"/>
      </rPr>
      <t>-iesiems metams</t>
    </r>
  </si>
  <si>
    <r>
      <rPr>
        <b/>
        <sz val="10"/>
        <color rgb="FF000000"/>
        <rFont val="Times New Roman"/>
        <family val="1"/>
        <charset val="186"/>
      </rPr>
      <t>2020</t>
    </r>
    <r>
      <rPr>
        <b/>
        <sz val="10"/>
        <color rgb="FF000000"/>
        <rFont val="Times New Roman"/>
        <family val="1"/>
        <charset val="186"/>
      </rPr>
      <t>-ųjų metų lėšų projektas</t>
    </r>
  </si>
  <si>
    <r>
      <rPr>
        <b/>
        <sz val="10"/>
        <color rgb="FF000000"/>
        <rFont val="Times New Roman"/>
        <family val="1"/>
        <charset val="186"/>
      </rPr>
      <t>2021</t>
    </r>
    <r>
      <rPr>
        <b/>
        <sz val="10"/>
        <color rgb="FF000000"/>
        <rFont val="Times New Roman"/>
        <family val="1"/>
        <charset val="186"/>
      </rPr>
      <t>-ųjų metų lėšų poreikis</t>
    </r>
  </si>
  <si>
    <r>
      <rPr>
        <b/>
        <sz val="10"/>
        <color rgb="FF000000"/>
        <rFont val="Times New Roman"/>
        <family val="1"/>
        <charset val="186"/>
      </rPr>
      <t>2022</t>
    </r>
    <r>
      <rPr>
        <b/>
        <sz val="10"/>
        <color rgb="FF000000"/>
        <rFont val="Times New Roman"/>
        <family val="1"/>
        <charset val="186"/>
      </rPr>
      <t>-ųjų metų lėšų poreikis</t>
    </r>
  </si>
  <si>
    <t>1. Iš viso lėšų poreikis:</t>
  </si>
  <si>
    <t>1.1. išlaidoms, iš jų:</t>
  </si>
  <si>
    <t>1.1.1. darbo užmokesčiui</t>
  </si>
  <si>
    <t>1.2. turtui įsigyti</t>
  </si>
  <si>
    <t>2. Finansavimo šaltiniai:</t>
  </si>
  <si>
    <t>2.1. 1. Savivaldybės lėšos (iš viso)</t>
  </si>
  <si>
    <t>2.1.1. 1. Savivaldybės biudžetas su dotacijomis (iš jų)</t>
  </si>
  <si>
    <t>2.1.1.1. 1. Savivaldybės biudžeto lėšos (SB)</t>
  </si>
  <si>
    <t>2.1.1.2. 2. Dotacijų iš valstybės ir kitų valstybės valdymo lygių lėšos (D)</t>
  </si>
  <si>
    <t>2.1.2. 2. Bendrojo finansavimo lėšos (BF)</t>
  </si>
  <si>
    <t>2.1.3. 3. Savivaldybės privatizavimo fondo lėšos (PF)</t>
  </si>
  <si>
    <t>2.2. 2. Valstybės biudžeto lėšos (VB)</t>
  </si>
  <si>
    <t>2.3. 3. Europos Sąjungos ir kitų užsienio fondų paramos lėšos (ES)</t>
  </si>
  <si>
    <t>2.4. 4. Kitų šaltinių lėšos (KT)</t>
  </si>
  <si>
    <t>2019.11.13</t>
  </si>
  <si>
    <t>(tūkst. Eur)</t>
  </si>
  <si>
    <t>2021-ųjų metų lėšų poreikis</t>
  </si>
  <si>
    <t>2022-ųjų metų lėšų poreikis</t>
  </si>
  <si>
    <t>21.02.01.12</t>
  </si>
  <si>
    <t xml:space="preserve">Įgyvendinti Mokinių ugdymosi pasiekimų gerinimo diegiant kokybės krepšelį projektą (Alytaus Adolfo Ramanausko-Vanago gimnazija) </t>
  </si>
  <si>
    <t>Atnaujintų ir skaitmeninėmis priemonėmis aprūpintų  kabinetų skaičius</t>
  </si>
  <si>
    <t>Alytaus miesto savivaldybės 2020–2022 metų strateginio veiklos plano 1 priedo tęsinys</t>
  </si>
  <si>
    <t xml:space="preserve">Abiturientų, pasirinkusių STEAM studijų kryptį, dalis (ne mažiau kaip) </t>
  </si>
  <si>
    <t>2020-ųjų metų asignavimų planas</t>
  </si>
  <si>
    <t>1. Iš viso lėšų poreikis</t>
  </si>
  <si>
    <t>Mokinių,  lankančių Kauno taikomosios dailės mokyklos Alytaus filialą, skaičius</t>
  </si>
  <si>
    <t>Abiturientų,  įstojusių į aukštąsias mokyklas ir kolegijas, dalis (ne mažiau kaip)</t>
  </si>
  <si>
    <t>Mokiniams suorganizuotų praktinių renginių su KTU skaičius (ne mažiau kaip)</t>
  </si>
  <si>
    <t>Šv. Benedikto gimnazijos personalo etatų skaičius</t>
  </si>
  <si>
    <t>Šv. Benedikto gimnazijos darbuotojų, organizuojančių ugdymo ir valdymo procesą, etatų skaičius</t>
  </si>
  <si>
    <t>Alytaus jaunimo centro administracijos ir aptarnaujančio personalo etatų skaičius</t>
  </si>
  <si>
    <t>5.500,00</t>
  </si>
  <si>
    <t>Specialistų, teikiančių švietimo pagalbą švietimo įstaigose, etatų skaičius</t>
  </si>
  <si>
    <t>Specialistų, teikiančių švietimo pagalbą Šv. Benedikto gimnazijoje, etatų skaičius</t>
  </si>
  <si>
    <t>Švietimo ir sporto įstaigų, dirbančių su elektronine prašymų priėmimo sistema „Ugdau alytiškį“, skaičius</t>
  </si>
  <si>
    <t xml:space="preserve">Gimnazijų skaičius, kuriose įrengtos FAB-LAB laboratorijos </t>
  </si>
  <si>
    <t>21.02.01.13</t>
  </si>
  <si>
    <t>Įgyvendinti iniciatyvą „Studijuok Alytuje“</t>
  </si>
  <si>
    <t>Švietimo įstaigų, kuriose organizuojamas maitinimas savitarnos principu, skaičius</t>
  </si>
  <si>
    <t>Švietimo įstaigų, kuriose atnaujinama virtuvinė įranga, skaičius</t>
  </si>
  <si>
    <t>Studentų, gaunančių kompensacijas už studijas, skaičius</t>
  </si>
  <si>
    <t>2.170,0</t>
  </si>
  <si>
    <t>2.160,0</t>
  </si>
  <si>
    <t>6.700,0</t>
  </si>
  <si>
    <t>6.650,0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</si>
</sst>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27]#,##0.0;\-#,##0.0"/>
    <numFmt numFmtId="165" formatCode="#,##0.0_ ;\-#,##0.0\ "/>
  </numFmts>
  <fonts count="13" x14ac:knownFonts="1">
    <font>
      <sz val="11"/>
      <color rgb="FF000000"/>
      <name val="Calibri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rgb="FF000000"/>
      <name val="Calibri"/>
      <family val="2"/>
    </font>
    <font>
      <sz val="11"/>
      <color theme="1"/>
      <name val="Calibri"/>
      <family val="2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8EC44"/>
        <bgColor rgb="FFF8EC44"/>
      </patternFill>
    </fill>
    <fill>
      <patternFill patternType="solid">
        <fgColor rgb="FFCFC7F5"/>
        <bgColor rgb="FFCFC7F5"/>
      </patternFill>
    </fill>
    <fill>
      <patternFill patternType="solid">
        <fgColor rgb="FFCEF7DB"/>
        <bgColor rgb="FFCEF7DB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5">
    <xf numFmtId="0" fontId="0" fillId="0" borderId="0" applyBorder="0"/>
    <xf numFmtId="0" fontId="1" fillId="2" borderId="0"/>
    <xf numFmtId="0" fontId="2" fillId="2" borderId="0"/>
    <xf numFmtId="0" fontId="4" fillId="2" borderId="0"/>
    <xf numFmtId="0" fontId="9" fillId="2" borderId="0" applyBorder="0"/>
  </cellStyleXfs>
  <cellXfs count="242">
    <xf numFmtId="0" fontId="0" fillId="0" borderId="0" xfId="0" applyNumberFormat="1" applyFill="1" applyAlignment="1" applyProtection="1"/>
    <xf numFmtId="0" fontId="3" fillId="2" borderId="0" xfId="0" applyFont="1" applyFill="1" applyBorder="1"/>
    <xf numFmtId="0" fontId="6" fillId="2" borderId="2" xfId="3" applyNumberFormat="1" applyFont="1" applyFill="1" applyBorder="1" applyAlignment="1">
      <alignment horizontal="center" vertical="center" wrapText="1" readingOrder="1"/>
    </xf>
    <xf numFmtId="0" fontId="7" fillId="2" borderId="2" xfId="3" applyNumberFormat="1" applyFont="1" applyFill="1" applyBorder="1" applyAlignment="1">
      <alignment horizontal="left" vertical="center" wrapText="1" readingOrder="1"/>
    </xf>
    <xf numFmtId="164" fontId="7" fillId="2" borderId="2" xfId="3" applyNumberFormat="1" applyFont="1" applyFill="1" applyBorder="1" applyAlignment="1">
      <alignment horizontal="right" vertical="top" wrapText="1" readingOrder="1"/>
    </xf>
    <xf numFmtId="0" fontId="7" fillId="2" borderId="2" xfId="3" applyNumberFormat="1" applyFont="1" applyFill="1" applyBorder="1" applyAlignment="1">
      <alignment vertical="top" wrapText="1" readingOrder="1"/>
    </xf>
    <xf numFmtId="0" fontId="7" fillId="2" borderId="0" xfId="3" applyNumberFormat="1" applyFont="1" applyFill="1" applyBorder="1" applyAlignment="1">
      <alignment horizontal="left" vertical="top" wrapText="1" readingOrder="1"/>
    </xf>
    <xf numFmtId="0" fontId="11" fillId="2" borderId="0" xfId="4" applyFont="1"/>
    <xf numFmtId="0" fontId="8" fillId="6" borderId="29" xfId="0" applyNumberFormat="1" applyFont="1" applyFill="1" applyBorder="1" applyAlignment="1" applyProtection="1">
      <alignment vertical="top" wrapText="1"/>
      <protection locked="0"/>
    </xf>
    <xf numFmtId="0" fontId="8" fillId="6" borderId="30" xfId="0" applyNumberFormat="1" applyFont="1" applyFill="1" applyBorder="1" applyAlignment="1" applyProtection="1">
      <alignment vertical="top" wrapText="1"/>
      <protection locked="0"/>
    </xf>
    <xf numFmtId="0" fontId="8" fillId="6" borderId="30" xfId="0" applyNumberFormat="1" applyFont="1" applyFill="1" applyBorder="1" applyAlignment="1" applyProtection="1">
      <alignment horizontal="left" vertical="top" wrapText="1"/>
      <protection locked="0"/>
    </xf>
    <xf numFmtId="165" fontId="8" fillId="6" borderId="37" xfId="0" applyNumberFormat="1" applyFont="1" applyFill="1" applyBorder="1" applyAlignment="1" applyProtection="1">
      <alignment horizontal="right" vertical="top" wrapText="1"/>
    </xf>
    <xf numFmtId="0" fontId="8" fillId="6" borderId="10" xfId="0" applyNumberFormat="1" applyFont="1" applyFill="1" applyBorder="1" applyAlignment="1" applyProtection="1">
      <alignment vertical="top" wrapText="1"/>
      <protection locked="0"/>
    </xf>
    <xf numFmtId="0" fontId="8" fillId="6" borderId="2" xfId="0" applyNumberFormat="1" applyFont="1" applyFill="1" applyBorder="1" applyAlignment="1" applyProtection="1">
      <alignment vertical="top" wrapText="1"/>
      <protection locked="0"/>
    </xf>
    <xf numFmtId="0" fontId="8" fillId="6" borderId="2" xfId="0" applyNumberFormat="1" applyFont="1" applyFill="1" applyBorder="1" applyAlignment="1" applyProtection="1">
      <alignment horizontal="left" vertical="top" wrapText="1"/>
      <protection locked="0"/>
    </xf>
    <xf numFmtId="165" fontId="8" fillId="6" borderId="27" xfId="0" applyNumberFormat="1" applyFont="1" applyFill="1" applyBorder="1" applyAlignment="1" applyProtection="1">
      <alignment horizontal="right" vertical="top" wrapText="1"/>
      <protection locked="0"/>
    </xf>
    <xf numFmtId="165" fontId="8" fillId="6" borderId="5" xfId="0" applyNumberFormat="1" applyFont="1" applyFill="1" applyBorder="1" applyAlignment="1" applyProtection="1">
      <alignment horizontal="right" vertical="top" wrapText="1"/>
      <protection locked="0"/>
    </xf>
    <xf numFmtId="0" fontId="8" fillId="6" borderId="2" xfId="0" applyNumberFormat="1" applyFont="1" applyFill="1" applyBorder="1" applyAlignment="1" applyProtection="1">
      <alignment horizontal="center" vertical="top" wrapText="1"/>
      <protection locked="0"/>
    </xf>
    <xf numFmtId="165" fontId="8" fillId="6" borderId="32" xfId="0" applyNumberFormat="1" applyFont="1" applyFill="1" applyBorder="1" applyAlignment="1" applyProtection="1">
      <alignment horizontal="right" vertical="top" wrapText="1"/>
    </xf>
    <xf numFmtId="0" fontId="8" fillId="6" borderId="7" xfId="0" applyNumberFormat="1" applyFont="1" applyFill="1" applyBorder="1" applyAlignment="1" applyProtection="1">
      <alignment horizontal="left" vertical="top" wrapText="1"/>
      <protection locked="0"/>
    </xf>
    <xf numFmtId="0" fontId="8" fillId="6" borderId="8" xfId="0" applyNumberFormat="1" applyFont="1" applyFill="1" applyBorder="1" applyAlignment="1" applyProtection="1">
      <alignment horizontal="center" vertical="top" wrapText="1"/>
      <protection locked="0"/>
    </xf>
    <xf numFmtId="0" fontId="8" fillId="6" borderId="10" xfId="0" applyNumberFormat="1" applyFont="1" applyFill="1" applyBorder="1" applyAlignment="1" applyProtection="1">
      <alignment horizontal="left" vertical="top" wrapText="1"/>
      <protection locked="0"/>
    </xf>
    <xf numFmtId="0" fontId="8" fillId="6" borderId="17" xfId="0" applyNumberFormat="1" applyFont="1" applyFill="1" applyBorder="1" applyAlignment="1" applyProtection="1">
      <alignment horizontal="left" vertical="top" wrapText="1"/>
      <protection locked="0"/>
    </xf>
    <xf numFmtId="0" fontId="8" fillId="6" borderId="18" xfId="0" applyNumberFormat="1" applyFont="1" applyFill="1" applyBorder="1" applyAlignment="1" applyProtection="1">
      <alignment horizontal="center" vertical="top" wrapText="1"/>
      <protection locked="0"/>
    </xf>
    <xf numFmtId="0" fontId="12" fillId="2" borderId="0" xfId="0" applyNumberFormat="1" applyFont="1" applyFill="1" applyAlignment="1" applyProtection="1">
      <alignment horizontal="center"/>
    </xf>
    <xf numFmtId="0" fontId="8" fillId="0" borderId="0" xfId="0" applyNumberFormat="1" applyFont="1" applyFill="1" applyAlignment="1" applyProtection="1">
      <alignment wrapText="1"/>
    </xf>
    <xf numFmtId="0" fontId="8" fillId="2" borderId="0" xfId="0" applyFont="1" applyFill="1" applyBorder="1"/>
    <xf numFmtId="0" fontId="8" fillId="0" borderId="0" xfId="0" applyNumberFormat="1" applyFont="1" applyFill="1" applyAlignment="1" applyProtection="1"/>
    <xf numFmtId="0" fontId="8" fillId="2" borderId="0" xfId="0" applyNumberFormat="1" applyFont="1" applyFill="1" applyAlignment="1" applyProtection="1"/>
    <xf numFmtId="0" fontId="12" fillId="3" borderId="14" xfId="0" applyNumberFormat="1" applyFont="1" applyFill="1" applyBorder="1" applyAlignment="1" applyProtection="1">
      <alignment vertical="top" wrapText="1"/>
      <protection locked="0"/>
    </xf>
    <xf numFmtId="0" fontId="12" fillId="3" borderId="1" xfId="0" applyNumberFormat="1" applyFont="1" applyFill="1" applyBorder="1" applyAlignment="1" applyProtection="1">
      <alignment vertical="top" wrapText="1"/>
      <protection locked="0"/>
    </xf>
    <xf numFmtId="0" fontId="12" fillId="3" borderId="1" xfId="0" applyNumberFormat="1" applyFont="1" applyFill="1" applyBorder="1" applyAlignment="1" applyProtection="1">
      <alignment horizontal="left" vertical="top" wrapText="1"/>
      <protection locked="0"/>
    </xf>
    <xf numFmtId="165" fontId="12" fillId="3" borderId="36" xfId="0" applyNumberFormat="1" applyFont="1" applyFill="1" applyBorder="1" applyAlignment="1" applyProtection="1">
      <alignment horizontal="right" vertical="top" wrapText="1"/>
    </xf>
    <xf numFmtId="165" fontId="12" fillId="3" borderId="4" xfId="0" applyNumberFormat="1" applyFont="1" applyFill="1" applyBorder="1" applyAlignment="1" applyProtection="1">
      <alignment horizontal="right" vertical="top" wrapText="1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right" vertical="top" wrapText="1"/>
      <protection locked="0"/>
    </xf>
    <xf numFmtId="0" fontId="12" fillId="3" borderId="15" xfId="0" applyNumberFormat="1" applyFont="1" applyFill="1" applyBorder="1" applyAlignment="1" applyProtection="1">
      <alignment horizontal="right" vertical="top" wrapText="1"/>
      <protection locked="0"/>
    </xf>
    <xf numFmtId="0" fontId="8" fillId="4" borderId="14" xfId="0" applyNumberFormat="1" applyFont="1" applyFill="1" applyBorder="1" applyAlignment="1" applyProtection="1">
      <alignment vertical="top" wrapText="1"/>
      <protection locked="0"/>
    </xf>
    <xf numFmtId="0" fontId="8" fillId="4" borderId="1" xfId="0" applyNumberFormat="1" applyFont="1" applyFill="1" applyBorder="1" applyAlignment="1" applyProtection="1">
      <alignment vertical="top" wrapText="1"/>
      <protection locked="0"/>
    </xf>
    <xf numFmtId="0" fontId="8" fillId="4" borderId="1" xfId="0" applyNumberFormat="1" applyFont="1" applyFill="1" applyBorder="1" applyAlignment="1" applyProtection="1">
      <alignment horizontal="left" vertical="top" wrapText="1"/>
      <protection locked="0"/>
    </xf>
    <xf numFmtId="165" fontId="8" fillId="4" borderId="36" xfId="0" applyNumberFormat="1" applyFont="1" applyFill="1" applyBorder="1" applyAlignment="1" applyProtection="1">
      <alignment horizontal="right" vertical="top" wrapText="1"/>
    </xf>
    <xf numFmtId="165" fontId="8" fillId="4" borderId="4" xfId="0" applyNumberFormat="1" applyFont="1" applyFill="1" applyBorder="1" applyAlignment="1" applyProtection="1">
      <alignment horizontal="right" vertical="top" wrapText="1"/>
    </xf>
    <xf numFmtId="0" fontId="8" fillId="4" borderId="1" xfId="0" applyNumberFormat="1" applyFont="1" applyFill="1" applyBorder="1" applyAlignment="1" applyProtection="1">
      <alignment horizontal="center" vertical="top" wrapText="1"/>
      <protection locked="0"/>
    </xf>
    <xf numFmtId="0" fontId="8" fillId="4" borderId="1" xfId="0" applyNumberFormat="1" applyFont="1" applyFill="1" applyBorder="1" applyAlignment="1" applyProtection="1">
      <alignment horizontal="right" vertical="top" wrapText="1"/>
      <protection locked="0"/>
    </xf>
    <xf numFmtId="0" fontId="8" fillId="4" borderId="15" xfId="0" applyNumberFormat="1" applyFont="1" applyFill="1" applyBorder="1" applyAlignment="1" applyProtection="1">
      <alignment horizontal="right" vertical="top" wrapText="1"/>
      <protection locked="0"/>
    </xf>
    <xf numFmtId="0" fontId="8" fillId="5" borderId="14" xfId="0" applyNumberFormat="1" applyFont="1" applyFill="1" applyBorder="1" applyAlignment="1" applyProtection="1">
      <alignment vertical="top" wrapText="1"/>
      <protection locked="0"/>
    </xf>
    <xf numFmtId="0" fontId="8" fillId="5" borderId="1" xfId="0" applyNumberFormat="1" applyFont="1" applyFill="1" applyBorder="1" applyAlignment="1" applyProtection="1">
      <alignment vertical="top" wrapText="1"/>
      <protection locked="0"/>
    </xf>
    <xf numFmtId="0" fontId="8" fillId="5" borderId="1" xfId="0" applyNumberFormat="1" applyFont="1" applyFill="1" applyBorder="1" applyAlignment="1" applyProtection="1">
      <alignment horizontal="left" vertical="top" wrapText="1"/>
      <protection locked="0"/>
    </xf>
    <xf numFmtId="165" fontId="8" fillId="5" borderId="36" xfId="0" applyNumberFormat="1" applyFont="1" applyFill="1" applyBorder="1" applyAlignment="1" applyProtection="1">
      <alignment horizontal="right" vertical="top" wrapText="1"/>
    </xf>
    <xf numFmtId="165" fontId="8" fillId="5" borderId="4" xfId="0" applyNumberFormat="1" applyFont="1" applyFill="1" applyBorder="1" applyAlignment="1" applyProtection="1">
      <alignment horizontal="right" vertical="top" wrapText="1"/>
    </xf>
    <xf numFmtId="0" fontId="8" fillId="5" borderId="1" xfId="0" applyNumberFormat="1" applyFont="1" applyFill="1" applyBorder="1" applyAlignment="1" applyProtection="1">
      <alignment horizontal="center" vertical="top" wrapText="1"/>
      <protection locked="0"/>
    </xf>
    <xf numFmtId="2" fontId="8" fillId="5" borderId="1" xfId="0" applyNumberFormat="1" applyFont="1" applyFill="1" applyBorder="1" applyAlignment="1" applyProtection="1">
      <alignment horizontal="right" vertical="top" wrapText="1"/>
      <protection locked="0"/>
    </xf>
    <xf numFmtId="2" fontId="8" fillId="5" borderId="15" xfId="0" applyNumberFormat="1" applyFont="1" applyFill="1" applyBorder="1" applyAlignment="1" applyProtection="1">
      <alignment horizontal="right" vertical="top" wrapText="1"/>
      <protection locked="0"/>
    </xf>
    <xf numFmtId="0" fontId="8" fillId="2" borderId="14" xfId="0" applyNumberFormat="1" applyFont="1" applyFill="1" applyBorder="1" applyAlignment="1" applyProtection="1">
      <alignment vertical="top" wrapText="1"/>
      <protection locked="0"/>
    </xf>
    <xf numFmtId="0" fontId="8" fillId="2" borderId="1" xfId="0" applyNumberFormat="1" applyFont="1" applyFill="1" applyBorder="1" applyAlignment="1" applyProtection="1">
      <alignment vertical="top" wrapText="1"/>
      <protection locked="0"/>
    </xf>
    <xf numFmtId="0" fontId="8" fillId="2" borderId="1" xfId="0" applyNumberFormat="1" applyFont="1" applyFill="1" applyBorder="1" applyAlignment="1" applyProtection="1">
      <alignment horizontal="left" vertical="top" wrapText="1"/>
      <protection locked="0"/>
    </xf>
    <xf numFmtId="165" fontId="8" fillId="2" borderId="36" xfId="0" applyNumberFormat="1" applyFont="1" applyFill="1" applyBorder="1" applyAlignment="1" applyProtection="1">
      <alignment horizontal="right" vertical="top" wrapText="1"/>
    </xf>
    <xf numFmtId="165" fontId="8" fillId="2" borderId="4" xfId="0" applyNumberFormat="1" applyFont="1" applyFill="1" applyBorder="1" applyAlignment="1" applyProtection="1">
      <alignment horizontal="right" vertical="top" wrapText="1"/>
    </xf>
    <xf numFmtId="0" fontId="8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8" fillId="2" borderId="15" xfId="0" applyNumberFormat="1" applyFont="1" applyFill="1" applyBorder="1" applyAlignment="1" applyProtection="1">
      <alignment horizontal="right" vertical="top" wrapText="1"/>
      <protection locked="0"/>
    </xf>
    <xf numFmtId="0" fontId="8" fillId="2" borderId="10" xfId="0" applyNumberFormat="1" applyFont="1" applyFill="1" applyBorder="1" applyAlignment="1" applyProtection="1">
      <alignment vertical="top" wrapText="1"/>
      <protection locked="0"/>
    </xf>
    <xf numFmtId="0" fontId="8" fillId="2" borderId="2" xfId="0" applyNumberFormat="1" applyFont="1" applyFill="1" applyBorder="1" applyAlignment="1" applyProtection="1">
      <alignment vertical="top" wrapText="1"/>
      <protection locked="0"/>
    </xf>
    <xf numFmtId="0" fontId="8" fillId="2" borderId="2" xfId="0" applyNumberFormat="1" applyFont="1" applyFill="1" applyBorder="1" applyAlignment="1" applyProtection="1">
      <alignment horizontal="left" vertical="top" wrapText="1"/>
      <protection locked="0"/>
    </xf>
    <xf numFmtId="165" fontId="8" fillId="2" borderId="27" xfId="0" applyNumberFormat="1" applyFont="1" applyFill="1" applyBorder="1" applyAlignment="1" applyProtection="1">
      <alignment horizontal="right" vertical="top" wrapText="1"/>
      <protection locked="0"/>
    </xf>
    <xf numFmtId="165" fontId="8" fillId="2" borderId="5" xfId="0" applyNumberFormat="1" applyFont="1" applyFill="1" applyBorder="1" applyAlignment="1" applyProtection="1">
      <alignment horizontal="right" vertical="top" wrapText="1"/>
      <protection locked="0"/>
    </xf>
    <xf numFmtId="0" fontId="8" fillId="2" borderId="2" xfId="0" applyNumberFormat="1" applyFont="1" applyFill="1" applyBorder="1" applyAlignment="1" applyProtection="1">
      <alignment horizontal="center" vertical="top" wrapText="1"/>
      <protection locked="0"/>
    </xf>
    <xf numFmtId="0" fontId="8" fillId="2" borderId="2" xfId="0" applyNumberFormat="1" applyFont="1" applyFill="1" applyBorder="1" applyAlignment="1" applyProtection="1">
      <alignment horizontal="right" vertical="top" wrapText="1"/>
      <protection locked="0"/>
    </xf>
    <xf numFmtId="0" fontId="8" fillId="2" borderId="11" xfId="0" applyNumberFormat="1" applyFont="1" applyFill="1" applyBorder="1" applyAlignment="1" applyProtection="1">
      <alignment horizontal="right" vertical="top" wrapText="1"/>
      <protection locked="0"/>
    </xf>
    <xf numFmtId="165" fontId="8" fillId="2" borderId="36" xfId="0" applyNumberFormat="1" applyFont="1" applyFill="1" applyBorder="1" applyAlignment="1" applyProtection="1">
      <alignment horizontal="right" vertical="top" wrapText="1"/>
      <protection locked="0"/>
    </xf>
    <xf numFmtId="165" fontId="8" fillId="2" borderId="4" xfId="0" applyNumberFormat="1" applyFont="1" applyFill="1" applyBorder="1" applyAlignment="1" applyProtection="1">
      <alignment horizontal="right" vertical="top" wrapText="1"/>
      <protection locked="0"/>
    </xf>
    <xf numFmtId="2" fontId="8" fillId="2" borderId="1" xfId="0" applyNumberFormat="1" applyFont="1" applyFill="1" applyBorder="1" applyAlignment="1" applyProtection="1">
      <alignment horizontal="right" vertical="top" wrapText="1"/>
      <protection locked="0"/>
    </xf>
    <xf numFmtId="2" fontId="8" fillId="2" borderId="15" xfId="0" applyNumberFormat="1" applyFont="1" applyFill="1" applyBorder="1" applyAlignment="1" applyProtection="1">
      <alignment horizontal="right" vertical="top" wrapText="1"/>
      <protection locked="0"/>
    </xf>
    <xf numFmtId="0" fontId="8" fillId="2" borderId="47" xfId="0" applyNumberFormat="1" applyFont="1" applyFill="1" applyBorder="1" applyAlignment="1" applyProtection="1">
      <alignment vertical="top" wrapText="1"/>
      <protection locked="0"/>
    </xf>
    <xf numFmtId="0" fontId="8" fillId="2" borderId="48" xfId="0" applyNumberFormat="1" applyFont="1" applyFill="1" applyBorder="1" applyAlignment="1" applyProtection="1">
      <alignment vertical="top" wrapText="1"/>
      <protection locked="0"/>
    </xf>
    <xf numFmtId="0" fontId="8" fillId="2" borderId="48" xfId="0" applyNumberFormat="1" applyFont="1" applyFill="1" applyBorder="1" applyAlignment="1" applyProtection="1">
      <alignment horizontal="left" vertical="top" wrapText="1"/>
      <protection locked="0"/>
    </xf>
    <xf numFmtId="165" fontId="8" fillId="2" borderId="50" xfId="0" applyNumberFormat="1" applyFont="1" applyFill="1" applyBorder="1" applyAlignment="1" applyProtection="1">
      <alignment horizontal="right" vertical="top" wrapText="1"/>
      <protection locked="0"/>
    </xf>
    <xf numFmtId="0" fontId="8" fillId="2" borderId="48" xfId="0" applyNumberFormat="1" applyFont="1" applyFill="1" applyBorder="1" applyAlignment="1" applyProtection="1">
      <alignment horizontal="center" vertical="top" wrapText="1"/>
      <protection locked="0"/>
    </xf>
    <xf numFmtId="2" fontId="8" fillId="2" borderId="48" xfId="0" applyNumberFormat="1" applyFont="1" applyFill="1" applyBorder="1" applyAlignment="1" applyProtection="1">
      <alignment horizontal="right" vertical="top" wrapText="1"/>
      <protection locked="0"/>
    </xf>
    <xf numFmtId="2" fontId="8" fillId="2" borderId="51" xfId="0" applyNumberFormat="1" applyFont="1" applyFill="1" applyBorder="1" applyAlignment="1" applyProtection="1">
      <alignment horizontal="right" vertical="top" wrapText="1"/>
      <protection locked="0"/>
    </xf>
    <xf numFmtId="0" fontId="8" fillId="2" borderId="29" xfId="0" applyNumberFormat="1" applyFont="1" applyFill="1" applyBorder="1" applyAlignment="1" applyProtection="1">
      <alignment vertical="top" wrapText="1"/>
      <protection locked="0"/>
    </xf>
    <xf numFmtId="0" fontId="8" fillId="2" borderId="30" xfId="0" applyNumberFormat="1" applyFont="1" applyFill="1" applyBorder="1" applyAlignment="1" applyProtection="1">
      <alignment vertical="top" wrapText="1"/>
      <protection locked="0"/>
    </xf>
    <xf numFmtId="0" fontId="8" fillId="2" borderId="30" xfId="0" applyNumberFormat="1" applyFont="1" applyFill="1" applyBorder="1" applyAlignment="1" applyProtection="1">
      <alignment horizontal="left" vertical="top" wrapText="1"/>
      <protection locked="0"/>
    </xf>
    <xf numFmtId="165" fontId="8" fillId="2" borderId="37" xfId="0" applyNumberFormat="1" applyFont="1" applyFill="1" applyBorder="1" applyAlignment="1" applyProtection="1">
      <alignment horizontal="right" vertical="top" wrapText="1"/>
      <protection locked="0"/>
    </xf>
    <xf numFmtId="165" fontId="8" fillId="2" borderId="32" xfId="0" applyNumberFormat="1" applyFont="1" applyFill="1" applyBorder="1" applyAlignment="1" applyProtection="1">
      <alignment horizontal="right" vertical="top" wrapText="1"/>
      <protection locked="0"/>
    </xf>
    <xf numFmtId="0" fontId="8" fillId="2" borderId="30" xfId="0" applyNumberFormat="1" applyFont="1" applyFill="1" applyBorder="1" applyAlignment="1" applyProtection="1">
      <alignment horizontal="center" vertical="top" wrapText="1"/>
      <protection locked="0"/>
    </xf>
    <xf numFmtId="2" fontId="8" fillId="2" borderId="30" xfId="0" applyNumberFormat="1" applyFont="1" applyFill="1" applyBorder="1" applyAlignment="1" applyProtection="1">
      <alignment horizontal="right" vertical="top" wrapText="1"/>
      <protection locked="0"/>
    </xf>
    <xf numFmtId="2" fontId="8" fillId="2" borderId="31" xfId="0" applyNumberFormat="1" applyFont="1" applyFill="1" applyBorder="1" applyAlignment="1" applyProtection="1">
      <alignment horizontal="right" vertical="top" wrapText="1"/>
      <protection locked="0"/>
    </xf>
    <xf numFmtId="0" fontId="8" fillId="2" borderId="45" xfId="0" applyNumberFormat="1" applyFont="1" applyFill="1" applyBorder="1" applyAlignment="1" applyProtection="1">
      <alignment horizontal="center" vertical="top" wrapText="1"/>
      <protection locked="0"/>
    </xf>
    <xf numFmtId="0" fontId="8" fillId="2" borderId="45" xfId="0" applyNumberFormat="1" applyFont="1" applyFill="1" applyBorder="1" applyAlignment="1" applyProtection="1">
      <alignment horizontal="right" vertical="top" wrapText="1"/>
      <protection locked="0"/>
    </xf>
    <xf numFmtId="0" fontId="8" fillId="2" borderId="46" xfId="0" applyNumberFormat="1" applyFont="1" applyFill="1" applyBorder="1" applyAlignment="1" applyProtection="1">
      <alignment horizontal="right" vertical="top" wrapText="1"/>
      <protection locked="0"/>
    </xf>
    <xf numFmtId="0" fontId="8" fillId="4" borderId="30" xfId="0" applyNumberFormat="1" applyFont="1" applyFill="1" applyBorder="1" applyAlignment="1" applyProtection="1">
      <alignment horizontal="center" vertical="top" wrapText="1"/>
      <protection locked="0"/>
    </xf>
    <xf numFmtId="0" fontId="8" fillId="4" borderId="30" xfId="0" applyNumberFormat="1" applyFont="1" applyFill="1" applyBorder="1" applyAlignment="1" applyProtection="1">
      <alignment horizontal="right" vertical="top" wrapText="1"/>
      <protection locked="0"/>
    </xf>
    <xf numFmtId="0" fontId="8" fillId="4" borderId="31" xfId="0" applyNumberFormat="1" applyFont="1" applyFill="1" applyBorder="1" applyAlignment="1" applyProtection="1">
      <alignment horizontal="right" vertical="top" wrapText="1"/>
      <protection locked="0"/>
    </xf>
    <xf numFmtId="0" fontId="8" fillId="5" borderId="1" xfId="0" applyNumberFormat="1" applyFont="1" applyFill="1" applyBorder="1" applyAlignment="1" applyProtection="1">
      <alignment horizontal="right" vertical="top" wrapText="1"/>
      <protection locked="0"/>
    </xf>
    <xf numFmtId="0" fontId="8" fillId="5" borderId="15" xfId="0" applyNumberFormat="1" applyFont="1" applyFill="1" applyBorder="1" applyAlignment="1" applyProtection="1">
      <alignment horizontal="right" vertical="top" wrapText="1"/>
      <protection locked="0"/>
    </xf>
    <xf numFmtId="0" fontId="8" fillId="2" borderId="17" xfId="0" applyNumberFormat="1" applyFont="1" applyFill="1" applyBorder="1" applyAlignment="1" applyProtection="1">
      <alignment vertical="top" wrapText="1"/>
      <protection locked="0"/>
    </xf>
    <xf numFmtId="0" fontId="8" fillId="2" borderId="18" xfId="0" applyNumberFormat="1" applyFont="1" applyFill="1" applyBorder="1" applyAlignment="1" applyProtection="1">
      <alignment vertical="top" wrapText="1"/>
      <protection locked="0"/>
    </xf>
    <xf numFmtId="0" fontId="8" fillId="2" borderId="18" xfId="0" applyNumberFormat="1" applyFont="1" applyFill="1" applyBorder="1" applyAlignment="1" applyProtection="1">
      <alignment horizontal="left" vertical="top" wrapText="1"/>
      <protection locked="0"/>
    </xf>
    <xf numFmtId="165" fontId="8" fillId="2" borderId="35" xfId="0" applyNumberFormat="1" applyFont="1" applyFill="1" applyBorder="1" applyAlignment="1" applyProtection="1">
      <alignment horizontal="right" vertical="top" wrapText="1"/>
      <protection locked="0"/>
    </xf>
    <xf numFmtId="165" fontId="8" fillId="2" borderId="21" xfId="0" applyNumberFormat="1" applyFont="1" applyFill="1" applyBorder="1" applyAlignment="1" applyProtection="1">
      <alignment horizontal="right" vertical="top" wrapText="1"/>
      <protection locked="0"/>
    </xf>
    <xf numFmtId="0" fontId="8" fillId="2" borderId="18" xfId="0" applyNumberFormat="1" applyFont="1" applyFill="1" applyBorder="1" applyAlignment="1" applyProtection="1">
      <alignment horizontal="center" vertical="top" wrapText="1"/>
      <protection locked="0"/>
    </xf>
    <xf numFmtId="0" fontId="8" fillId="2" borderId="18" xfId="0" applyNumberFormat="1" applyFont="1" applyFill="1" applyBorder="1" applyAlignment="1" applyProtection="1">
      <alignment horizontal="right" vertical="top" wrapText="1"/>
      <protection locked="0"/>
    </xf>
    <xf numFmtId="0" fontId="8" fillId="2" borderId="19" xfId="0" applyNumberFormat="1" applyFont="1" applyFill="1" applyBorder="1" applyAlignment="1" applyProtection="1">
      <alignment horizontal="right" vertical="top" wrapText="1"/>
      <protection locked="0"/>
    </xf>
    <xf numFmtId="0" fontId="12" fillId="2" borderId="22" xfId="3" applyNumberFormat="1" applyFont="1" applyFill="1" applyBorder="1" applyAlignment="1">
      <alignment horizontal="center" vertical="center" wrapText="1" readingOrder="1"/>
    </xf>
    <xf numFmtId="0" fontId="8" fillId="2" borderId="23" xfId="0" applyFont="1" applyFill="1" applyBorder="1"/>
    <xf numFmtId="0" fontId="12" fillId="2" borderId="41" xfId="3" applyNumberFormat="1" applyFont="1" applyFill="1" applyBorder="1" applyAlignment="1">
      <alignment horizontal="center" vertical="center" wrapText="1" readingOrder="1"/>
    </xf>
    <xf numFmtId="0" fontId="12" fillId="2" borderId="34" xfId="3" applyNumberFormat="1" applyFont="1" applyFill="1" applyBorder="1" applyAlignment="1">
      <alignment horizontal="center" vertical="center" wrapText="1" readingOrder="1"/>
    </xf>
    <xf numFmtId="0" fontId="12" fillId="2" borderId="24" xfId="3" applyNumberFormat="1" applyFont="1" applyFill="1" applyBorder="1" applyAlignment="1">
      <alignment horizontal="left" vertical="center" wrapText="1" readingOrder="1"/>
    </xf>
    <xf numFmtId="0" fontId="12" fillId="2" borderId="16" xfId="0" applyFont="1" applyFill="1" applyBorder="1"/>
    <xf numFmtId="164" fontId="12" fillId="2" borderId="24" xfId="3" applyNumberFormat="1" applyFont="1" applyFill="1" applyBorder="1" applyAlignment="1">
      <alignment horizontal="right" vertical="top" wrapText="1" readingOrder="1"/>
    </xf>
    <xf numFmtId="164" fontId="12" fillId="2" borderId="42" xfId="3" applyNumberFormat="1" applyFont="1" applyFill="1" applyBorder="1" applyAlignment="1">
      <alignment horizontal="right" vertical="top" wrapText="1" readingOrder="1"/>
    </xf>
    <xf numFmtId="164" fontId="12" fillId="2" borderId="28" xfId="3" applyNumberFormat="1" applyFont="1" applyFill="1" applyBorder="1" applyAlignment="1">
      <alignment horizontal="right" vertical="top" wrapText="1" readingOrder="1"/>
    </xf>
    <xf numFmtId="164" fontId="12" fillId="2" borderId="0" xfId="3" applyNumberFormat="1" applyFont="1" applyFill="1" applyBorder="1" applyAlignment="1">
      <alignment horizontal="right" vertical="top" wrapText="1" readingOrder="1"/>
    </xf>
    <xf numFmtId="0" fontId="8" fillId="2" borderId="24" xfId="3" applyNumberFormat="1" applyFont="1" applyFill="1" applyBorder="1" applyAlignment="1">
      <alignment horizontal="left" vertical="center" wrapText="1" readingOrder="1"/>
    </xf>
    <xf numFmtId="0" fontId="8" fillId="2" borderId="16" xfId="0" applyFont="1" applyFill="1" applyBorder="1"/>
    <xf numFmtId="164" fontId="8" fillId="2" borderId="24" xfId="3" applyNumberFormat="1" applyFont="1" applyFill="1" applyBorder="1" applyAlignment="1">
      <alignment horizontal="right" vertical="top" wrapText="1" readingOrder="1"/>
    </xf>
    <xf numFmtId="164" fontId="8" fillId="2" borderId="42" xfId="3" applyNumberFormat="1" applyFont="1" applyFill="1" applyBorder="1" applyAlignment="1">
      <alignment horizontal="right" vertical="top" wrapText="1" readingOrder="1"/>
    </xf>
    <xf numFmtId="164" fontId="8" fillId="2" borderId="28" xfId="3" applyNumberFormat="1" applyFont="1" applyFill="1" applyBorder="1" applyAlignment="1">
      <alignment horizontal="right" vertical="top" wrapText="1" readingOrder="1"/>
    </xf>
    <xf numFmtId="164" fontId="8" fillId="2" borderId="0" xfId="3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 applyProtection="1">
      <alignment wrapText="1"/>
    </xf>
    <xf numFmtId="0" fontId="8" fillId="2" borderId="24" xfId="3" applyNumberFormat="1" applyFont="1" applyFill="1" applyBorder="1" applyAlignment="1">
      <alignment vertical="top" wrapText="1" readingOrder="1"/>
    </xf>
    <xf numFmtId="0" fontId="8" fillId="2" borderId="25" xfId="3" applyNumberFormat="1" applyFont="1" applyFill="1" applyBorder="1" applyAlignment="1">
      <alignment vertical="top" wrapText="1" readingOrder="1"/>
    </xf>
    <xf numFmtId="0" fontId="8" fillId="2" borderId="26" xfId="0" applyFont="1" applyFill="1" applyBorder="1"/>
    <xf numFmtId="164" fontId="8" fillId="2" borderId="25" xfId="3" applyNumberFormat="1" applyFont="1" applyFill="1" applyBorder="1" applyAlignment="1">
      <alignment horizontal="right" vertical="top" wrapText="1" readingOrder="1"/>
    </xf>
    <xf numFmtId="164" fontId="8" fillId="2" borderId="43" xfId="3" applyNumberFormat="1" applyFont="1" applyFill="1" applyBorder="1" applyAlignment="1">
      <alignment horizontal="right" vertical="top" wrapText="1" readingOrder="1"/>
    </xf>
    <xf numFmtId="164" fontId="8" fillId="2" borderId="33" xfId="3" applyNumberFormat="1" applyFont="1" applyFill="1" applyBorder="1" applyAlignment="1">
      <alignment horizontal="right" vertical="top" wrapText="1" readingOrder="1"/>
    </xf>
    <xf numFmtId="165" fontId="8" fillId="6" borderId="32" xfId="0" applyNumberFormat="1" applyFont="1" applyFill="1" applyBorder="1" applyAlignment="1" applyProtection="1">
      <alignment horizontal="right" vertical="top" wrapText="1"/>
      <protection locked="0"/>
    </xf>
    <xf numFmtId="0" fontId="8" fillId="6" borderId="52" xfId="0" applyNumberFormat="1" applyFont="1" applyFill="1" applyBorder="1" applyAlignment="1" applyProtection="1">
      <alignment horizontal="left" vertical="top" wrapText="1"/>
      <protection locked="0"/>
    </xf>
    <xf numFmtId="0" fontId="8" fillId="6" borderId="53" xfId="0" applyNumberFormat="1" applyFont="1" applyFill="1" applyBorder="1" applyAlignment="1" applyProtection="1">
      <alignment horizontal="center" vertical="top" wrapText="1"/>
      <protection locked="0"/>
    </xf>
    <xf numFmtId="0" fontId="8" fillId="2" borderId="55" xfId="0" applyNumberFormat="1" applyFont="1" applyFill="1" applyBorder="1" applyAlignment="1" applyProtection="1">
      <alignment vertical="top" wrapText="1"/>
      <protection locked="0"/>
    </xf>
    <xf numFmtId="0" fontId="8" fillId="2" borderId="45" xfId="0" applyNumberFormat="1" applyFont="1" applyFill="1" applyBorder="1" applyAlignment="1" applyProtection="1">
      <alignment vertical="top" wrapText="1"/>
      <protection locked="0"/>
    </xf>
    <xf numFmtId="0" fontId="8" fillId="2" borderId="45" xfId="0" applyNumberFormat="1" applyFont="1" applyFill="1" applyBorder="1" applyAlignment="1" applyProtection="1">
      <alignment horizontal="left" vertical="top" wrapText="1"/>
      <protection locked="0"/>
    </xf>
    <xf numFmtId="165" fontId="8" fillId="2" borderId="56" xfId="0" applyNumberFormat="1" applyFont="1" applyFill="1" applyBorder="1" applyAlignment="1" applyProtection="1">
      <alignment horizontal="right" vertical="top" wrapText="1"/>
      <protection locked="0"/>
    </xf>
    <xf numFmtId="165" fontId="8" fillId="2" borderId="44" xfId="0" applyNumberFormat="1" applyFont="1" applyFill="1" applyBorder="1" applyAlignment="1" applyProtection="1">
      <alignment horizontal="right" vertical="top" wrapText="1"/>
      <protection locked="0"/>
    </xf>
    <xf numFmtId="0" fontId="8" fillId="6" borderId="7" xfId="0" applyNumberFormat="1" applyFont="1" applyFill="1" applyBorder="1" applyAlignment="1" applyProtection="1">
      <alignment vertical="top" wrapText="1"/>
      <protection locked="0"/>
    </xf>
    <xf numFmtId="0" fontId="8" fillId="6" borderId="8" xfId="0" applyNumberFormat="1" applyFont="1" applyFill="1" applyBorder="1" applyAlignment="1" applyProtection="1">
      <alignment vertical="top" wrapText="1"/>
      <protection locked="0"/>
    </xf>
    <xf numFmtId="0" fontId="8" fillId="6" borderId="8" xfId="0" applyNumberFormat="1" applyFont="1" applyFill="1" applyBorder="1" applyAlignment="1" applyProtection="1">
      <alignment horizontal="left" vertical="top" wrapText="1"/>
      <protection locked="0"/>
    </xf>
    <xf numFmtId="165" fontId="8" fillId="6" borderId="20" xfId="0" applyNumberFormat="1" applyFont="1" applyFill="1" applyBorder="1" applyAlignment="1" applyProtection="1">
      <alignment horizontal="right" vertical="top" wrapText="1"/>
    </xf>
    <xf numFmtId="0" fontId="8" fillId="6" borderId="17" xfId="0" applyNumberFormat="1" applyFont="1" applyFill="1" applyBorder="1" applyAlignment="1" applyProtection="1">
      <alignment vertical="top" wrapText="1"/>
      <protection locked="0"/>
    </xf>
    <xf numFmtId="0" fontId="8" fillId="6" borderId="18" xfId="0" applyNumberFormat="1" applyFont="1" applyFill="1" applyBorder="1" applyAlignment="1" applyProtection="1">
      <alignment vertical="top" wrapText="1"/>
      <protection locked="0"/>
    </xf>
    <xf numFmtId="0" fontId="8" fillId="6" borderId="18" xfId="0" applyNumberFormat="1" applyFont="1" applyFill="1" applyBorder="1" applyAlignment="1" applyProtection="1">
      <alignment horizontal="left" vertical="top" wrapText="1"/>
      <protection locked="0"/>
    </xf>
    <xf numFmtId="165" fontId="8" fillId="6" borderId="35" xfId="0" applyNumberFormat="1" applyFont="1" applyFill="1" applyBorder="1" applyAlignment="1" applyProtection="1">
      <alignment horizontal="right" vertical="top" wrapText="1"/>
      <protection locked="0"/>
    </xf>
    <xf numFmtId="165" fontId="8" fillId="6" borderId="21" xfId="0" applyNumberFormat="1" applyFont="1" applyFill="1" applyBorder="1" applyAlignment="1" applyProtection="1">
      <alignment horizontal="right" vertical="top" wrapText="1"/>
      <protection locked="0"/>
    </xf>
    <xf numFmtId="165" fontId="8" fillId="5" borderId="58" xfId="0" applyNumberFormat="1" applyFont="1" applyFill="1" applyBorder="1" applyAlignment="1" applyProtection="1">
      <alignment horizontal="right" vertical="top" wrapText="1"/>
    </xf>
    <xf numFmtId="165" fontId="8" fillId="5" borderId="59" xfId="0" applyNumberFormat="1" applyFont="1" applyFill="1" applyBorder="1" applyAlignment="1" applyProtection="1">
      <alignment horizontal="right" vertical="top" wrapText="1"/>
    </xf>
    <xf numFmtId="165" fontId="8" fillId="2" borderId="49" xfId="0" applyNumberFormat="1" applyFont="1" applyFill="1" applyBorder="1" applyAlignment="1" applyProtection="1">
      <alignment horizontal="right" vertical="top" wrapText="1"/>
      <protection locked="0"/>
    </xf>
    <xf numFmtId="165" fontId="8" fillId="6" borderId="57" xfId="0" applyNumberFormat="1" applyFont="1" applyFill="1" applyBorder="1" applyAlignment="1" applyProtection="1">
      <alignment horizontal="right" vertical="top" wrapText="1"/>
    </xf>
    <xf numFmtId="165" fontId="8" fillId="6" borderId="37" xfId="0" applyNumberFormat="1" applyFont="1" applyFill="1" applyBorder="1" applyAlignment="1" applyProtection="1">
      <alignment horizontal="right" vertical="top" wrapText="1"/>
      <protection locked="0"/>
    </xf>
    <xf numFmtId="0" fontId="8" fillId="2" borderId="30" xfId="0" applyNumberFormat="1" applyFont="1" applyFill="1" applyBorder="1" applyAlignment="1" applyProtection="1">
      <alignment horizontal="right" vertical="top" wrapText="1"/>
      <protection locked="0"/>
    </xf>
    <xf numFmtId="0" fontId="8" fillId="2" borderId="31" xfId="0" applyNumberFormat="1" applyFont="1" applyFill="1" applyBorder="1" applyAlignment="1" applyProtection="1">
      <alignment horizontal="right" vertical="top" wrapText="1"/>
      <protection locked="0"/>
    </xf>
    <xf numFmtId="165" fontId="8" fillId="2" borderId="37" xfId="0" applyNumberFormat="1" applyFont="1" applyFill="1" applyBorder="1" applyAlignment="1" applyProtection="1">
      <alignment horizontal="right" vertical="top" wrapText="1"/>
    </xf>
    <xf numFmtId="165" fontId="8" fillId="2" borderId="32" xfId="0" applyNumberFormat="1" applyFont="1" applyFill="1" applyBorder="1" applyAlignment="1" applyProtection="1">
      <alignment horizontal="right" vertical="top" wrapText="1"/>
    </xf>
    <xf numFmtId="0" fontId="8" fillId="2" borderId="60" xfId="0" applyNumberFormat="1" applyFont="1" applyFill="1" applyBorder="1" applyAlignment="1" applyProtection="1">
      <alignment vertical="top" wrapText="1"/>
      <protection locked="0"/>
    </xf>
    <xf numFmtId="0" fontId="8" fillId="2" borderId="61" xfId="0" applyNumberFormat="1" applyFont="1" applyFill="1" applyBorder="1" applyAlignment="1" applyProtection="1">
      <alignment vertical="top" wrapText="1"/>
      <protection locked="0"/>
    </xf>
    <xf numFmtId="0" fontId="8" fillId="2" borderId="61" xfId="0" applyNumberFormat="1" applyFont="1" applyFill="1" applyBorder="1" applyAlignment="1" applyProtection="1">
      <alignment horizontal="left" vertical="top" wrapText="1"/>
      <protection locked="0"/>
    </xf>
    <xf numFmtId="165" fontId="8" fillId="2" borderId="62" xfId="0" applyNumberFormat="1" applyFont="1" applyFill="1" applyBorder="1" applyAlignment="1" applyProtection="1">
      <alignment horizontal="right" vertical="top" wrapText="1"/>
      <protection locked="0"/>
    </xf>
    <xf numFmtId="165" fontId="8" fillId="2" borderId="63" xfId="0" applyNumberFormat="1" applyFont="1" applyFill="1" applyBorder="1" applyAlignment="1" applyProtection="1">
      <alignment horizontal="right" vertical="top" wrapText="1"/>
      <protection locked="0"/>
    </xf>
    <xf numFmtId="0" fontId="8" fillId="2" borderId="61" xfId="0" applyNumberFormat="1" applyFont="1" applyFill="1" applyBorder="1" applyAlignment="1" applyProtection="1">
      <alignment horizontal="center" vertical="top" wrapText="1"/>
      <protection locked="0"/>
    </xf>
    <xf numFmtId="0" fontId="8" fillId="2" borderId="64" xfId="0" applyNumberFormat="1" applyFont="1" applyFill="1" applyBorder="1" applyAlignment="1" applyProtection="1">
      <alignment horizontal="right" vertical="top" wrapText="1"/>
      <protection locked="0"/>
    </xf>
    <xf numFmtId="0" fontId="8" fillId="2" borderId="52" xfId="0" applyNumberFormat="1" applyFont="1" applyFill="1" applyBorder="1" applyAlignment="1" applyProtection="1">
      <alignment vertical="top" wrapText="1"/>
      <protection locked="0"/>
    </xf>
    <xf numFmtId="0" fontId="8" fillId="2" borderId="53" xfId="0" applyNumberFormat="1" applyFont="1" applyFill="1" applyBorder="1" applyAlignment="1" applyProtection="1">
      <alignment vertical="top" wrapText="1"/>
      <protection locked="0"/>
    </xf>
    <xf numFmtId="0" fontId="8" fillId="2" borderId="53" xfId="0" applyNumberFormat="1" applyFont="1" applyFill="1" applyBorder="1" applyAlignment="1" applyProtection="1">
      <alignment horizontal="left" vertical="top" wrapText="1"/>
      <protection locked="0"/>
    </xf>
    <xf numFmtId="165" fontId="8" fillId="2" borderId="65" xfId="0" applyNumberFormat="1" applyFont="1" applyFill="1" applyBorder="1" applyAlignment="1" applyProtection="1">
      <alignment horizontal="right" vertical="top" wrapText="1"/>
      <protection locked="0"/>
    </xf>
    <xf numFmtId="165" fontId="8" fillId="2" borderId="66" xfId="0" applyNumberFormat="1" applyFont="1" applyFill="1" applyBorder="1" applyAlignment="1" applyProtection="1">
      <alignment horizontal="right" vertical="top" wrapText="1"/>
      <protection locked="0"/>
    </xf>
    <xf numFmtId="0" fontId="8" fillId="2" borderId="53" xfId="0" applyNumberFormat="1" applyFont="1" applyFill="1" applyBorder="1" applyAlignment="1" applyProtection="1">
      <alignment horizontal="center" vertical="top" wrapText="1"/>
      <protection locked="0"/>
    </xf>
    <xf numFmtId="0" fontId="8" fillId="2" borderId="54" xfId="0" applyNumberFormat="1" applyFont="1" applyFill="1" applyBorder="1" applyAlignment="1" applyProtection="1">
      <alignment horizontal="right" vertical="top" wrapText="1"/>
      <protection locked="0"/>
    </xf>
    <xf numFmtId="2" fontId="8" fillId="2" borderId="61" xfId="0" applyNumberFormat="1" applyFont="1" applyFill="1" applyBorder="1" applyAlignment="1" applyProtection="1">
      <alignment horizontal="right" vertical="top" wrapText="1"/>
      <protection locked="0"/>
    </xf>
    <xf numFmtId="2" fontId="12" fillId="2" borderId="53" xfId="0" applyNumberFormat="1" applyFont="1" applyFill="1" applyBorder="1" applyAlignment="1" applyProtection="1">
      <alignment horizontal="right" vertical="top" wrapText="1"/>
      <protection locked="0"/>
    </xf>
    <xf numFmtId="2" fontId="8" fillId="2" borderId="53" xfId="0" applyNumberFormat="1" applyFont="1" applyFill="1" applyBorder="1" applyAlignment="1" applyProtection="1">
      <alignment horizontal="right" vertical="top" wrapText="1"/>
      <protection locked="0"/>
    </xf>
    <xf numFmtId="2" fontId="8" fillId="6" borderId="8" xfId="0" applyNumberFormat="1" applyFont="1" applyFill="1" applyBorder="1" applyAlignment="1" applyProtection="1">
      <alignment horizontal="right" vertical="top" wrapText="1"/>
      <protection locked="0"/>
    </xf>
    <xf numFmtId="2" fontId="8" fillId="6" borderId="9" xfId="0" applyNumberFormat="1" applyFont="1" applyFill="1" applyBorder="1" applyAlignment="1" applyProtection="1">
      <alignment horizontal="right" vertical="top" wrapText="1"/>
      <protection locked="0"/>
    </xf>
    <xf numFmtId="2" fontId="8" fillId="6" borderId="2" xfId="0" applyNumberFormat="1" applyFont="1" applyFill="1" applyBorder="1" applyAlignment="1" applyProtection="1">
      <alignment horizontal="right" vertical="top" wrapText="1"/>
      <protection locked="0"/>
    </xf>
    <xf numFmtId="2" fontId="8" fillId="6" borderId="11" xfId="0" applyNumberFormat="1" applyFont="1" applyFill="1" applyBorder="1" applyAlignment="1" applyProtection="1">
      <alignment horizontal="right" vertical="top" wrapText="1"/>
      <protection locked="0"/>
    </xf>
    <xf numFmtId="2" fontId="8" fillId="6" borderId="18" xfId="0" applyNumberFormat="1" applyFont="1" applyFill="1" applyBorder="1" applyAlignment="1" applyProtection="1">
      <alignment horizontal="right" vertical="top" wrapText="1"/>
      <protection locked="0"/>
    </xf>
    <xf numFmtId="2" fontId="8" fillId="6" borderId="19" xfId="0" applyNumberFormat="1" applyFont="1" applyFill="1" applyBorder="1" applyAlignment="1" applyProtection="1">
      <alignment horizontal="right" vertical="top" wrapText="1"/>
      <protection locked="0"/>
    </xf>
    <xf numFmtId="2" fontId="8" fillId="6" borderId="53" xfId="0" applyNumberFormat="1" applyFont="1" applyFill="1" applyBorder="1" applyAlignment="1" applyProtection="1">
      <alignment horizontal="right" vertical="top" wrapText="1"/>
      <protection locked="0"/>
    </xf>
    <xf numFmtId="2" fontId="8" fillId="6" borderId="54" xfId="0" applyNumberFormat="1" applyFont="1" applyFill="1" applyBorder="1" applyAlignment="1" applyProtection="1">
      <alignment horizontal="right" vertical="top" wrapText="1"/>
      <protection locked="0"/>
    </xf>
    <xf numFmtId="0" fontId="12" fillId="2" borderId="13" xfId="0" applyNumberFormat="1" applyFont="1" applyFill="1" applyBorder="1" applyAlignment="1" applyProtection="1">
      <alignment horizontal="center" vertical="center" wrapText="1"/>
    </xf>
    <xf numFmtId="0" fontId="8" fillId="2" borderId="48" xfId="0" applyNumberFormat="1" applyFont="1" applyFill="1" applyBorder="1" applyAlignment="1" applyProtection="1">
      <alignment horizontal="right" vertical="top" wrapText="1"/>
      <protection locked="0"/>
    </xf>
    <xf numFmtId="0" fontId="8" fillId="2" borderId="51" xfId="0" applyNumberFormat="1" applyFont="1" applyFill="1" applyBorder="1" applyAlignment="1" applyProtection="1">
      <alignment horizontal="right" vertical="top" wrapText="1"/>
      <protection locked="0"/>
    </xf>
    <xf numFmtId="165" fontId="12" fillId="3" borderId="70" xfId="0" applyNumberFormat="1" applyFont="1" applyFill="1" applyBorder="1" applyAlignment="1" applyProtection="1">
      <alignment horizontal="right" vertical="top" wrapText="1"/>
    </xf>
    <xf numFmtId="165" fontId="8" fillId="4" borderId="70" xfId="0" applyNumberFormat="1" applyFont="1" applyFill="1" applyBorder="1" applyAlignment="1" applyProtection="1">
      <alignment horizontal="right" vertical="top" wrapText="1"/>
    </xf>
    <xf numFmtId="165" fontId="8" fillId="5" borderId="71" xfId="0" applyNumberFormat="1" applyFont="1" applyFill="1" applyBorder="1" applyAlignment="1" applyProtection="1">
      <alignment horizontal="right" vertical="top" wrapText="1"/>
    </xf>
    <xf numFmtId="165" fontId="8" fillId="2" borderId="70" xfId="0" applyNumberFormat="1" applyFont="1" applyFill="1" applyBorder="1" applyAlignment="1" applyProtection="1">
      <alignment horizontal="right" vertical="top" wrapText="1"/>
    </xf>
    <xf numFmtId="165" fontId="8" fillId="2" borderId="68" xfId="0" applyNumberFormat="1" applyFont="1" applyFill="1" applyBorder="1" applyAlignment="1" applyProtection="1">
      <alignment horizontal="right" vertical="top" wrapText="1"/>
      <protection locked="0"/>
    </xf>
    <xf numFmtId="165" fontId="8" fillId="2" borderId="70" xfId="0" applyNumberFormat="1" applyFont="1" applyFill="1" applyBorder="1" applyAlignment="1" applyProtection="1">
      <alignment horizontal="right" vertical="top" wrapText="1"/>
      <protection locked="0"/>
    </xf>
    <xf numFmtId="165" fontId="8" fillId="2" borderId="72" xfId="0" applyNumberFormat="1" applyFont="1" applyFill="1" applyBorder="1" applyAlignment="1" applyProtection="1">
      <alignment horizontal="right" vertical="top" wrapText="1"/>
      <protection locked="0"/>
    </xf>
    <xf numFmtId="165" fontId="8" fillId="2" borderId="73" xfId="0" applyNumberFormat="1" applyFont="1" applyFill="1" applyBorder="1" applyAlignment="1" applyProtection="1">
      <alignment horizontal="right" vertical="top" wrapText="1"/>
      <protection locked="0"/>
    </xf>
    <xf numFmtId="165" fontId="8" fillId="2" borderId="74" xfId="0" applyNumberFormat="1" applyFont="1" applyFill="1" applyBorder="1" applyAlignment="1" applyProtection="1">
      <alignment horizontal="right" vertical="top" wrapText="1"/>
      <protection locked="0"/>
    </xf>
    <xf numFmtId="165" fontId="8" fillId="2" borderId="75" xfId="0" applyNumberFormat="1" applyFont="1" applyFill="1" applyBorder="1" applyAlignment="1" applyProtection="1">
      <alignment horizontal="right" vertical="top" wrapText="1"/>
      <protection locked="0"/>
    </xf>
    <xf numFmtId="165" fontId="8" fillId="2" borderId="76" xfId="0" applyNumberFormat="1" applyFont="1" applyFill="1" applyBorder="1" applyAlignment="1" applyProtection="1">
      <alignment horizontal="right" vertical="top" wrapText="1"/>
      <protection locked="0"/>
    </xf>
    <xf numFmtId="165" fontId="8" fillId="2" borderId="73" xfId="0" applyNumberFormat="1" applyFont="1" applyFill="1" applyBorder="1" applyAlignment="1" applyProtection="1">
      <alignment horizontal="right" vertical="top" wrapText="1"/>
    </xf>
    <xf numFmtId="165" fontId="8" fillId="5" borderId="70" xfId="0" applyNumberFormat="1" applyFont="1" applyFill="1" applyBorder="1" applyAlignment="1" applyProtection="1">
      <alignment horizontal="right" vertical="top" wrapText="1"/>
    </xf>
    <xf numFmtId="165" fontId="8" fillId="6" borderId="67" xfId="0" applyNumberFormat="1" applyFont="1" applyFill="1" applyBorder="1" applyAlignment="1" applyProtection="1">
      <alignment horizontal="right" vertical="top" wrapText="1"/>
    </xf>
    <xf numFmtId="165" fontId="8" fillId="6" borderId="73" xfId="0" applyNumberFormat="1" applyFont="1" applyFill="1" applyBorder="1" applyAlignment="1" applyProtection="1">
      <alignment horizontal="right" vertical="top" wrapText="1"/>
    </xf>
    <xf numFmtId="165" fontId="8" fillId="6" borderId="68" xfId="0" applyNumberFormat="1" applyFont="1" applyFill="1" applyBorder="1" applyAlignment="1" applyProtection="1">
      <alignment horizontal="right" vertical="top" wrapText="1"/>
      <protection locked="0"/>
    </xf>
    <xf numFmtId="165" fontId="8" fillId="6" borderId="77" xfId="0" applyNumberFormat="1" applyFont="1" applyFill="1" applyBorder="1" applyAlignment="1" applyProtection="1">
      <alignment horizontal="right" vertical="top" wrapText="1"/>
      <protection locked="0"/>
    </xf>
    <xf numFmtId="165" fontId="8" fillId="6" borderId="73" xfId="0" applyNumberFormat="1" applyFont="1" applyFill="1" applyBorder="1" applyAlignment="1" applyProtection="1">
      <alignment horizontal="right" vertical="top" wrapText="1"/>
      <protection locked="0"/>
    </xf>
    <xf numFmtId="165" fontId="8" fillId="2" borderId="77" xfId="0" applyNumberFormat="1" applyFont="1" applyFill="1" applyBorder="1" applyAlignment="1" applyProtection="1">
      <alignment horizontal="right" vertical="top" wrapText="1"/>
      <protection locked="0"/>
    </xf>
    <xf numFmtId="0" fontId="12" fillId="3" borderId="14" xfId="0" applyNumberFormat="1" applyFont="1" applyFill="1" applyBorder="1" applyAlignment="1" applyProtection="1">
      <alignment horizontal="left" vertical="top" wrapText="1"/>
      <protection locked="0"/>
    </xf>
    <xf numFmtId="0" fontId="8" fillId="4" borderId="14" xfId="0" applyNumberFormat="1" applyFont="1" applyFill="1" applyBorder="1" applyAlignment="1" applyProtection="1">
      <alignment horizontal="left" vertical="top" wrapText="1"/>
      <protection locked="0"/>
    </xf>
    <xf numFmtId="0" fontId="8" fillId="5" borderId="14" xfId="0" applyNumberFormat="1" applyFont="1" applyFill="1" applyBorder="1" applyAlignment="1" applyProtection="1">
      <alignment horizontal="left" vertical="top" wrapText="1"/>
      <protection locked="0"/>
    </xf>
    <xf numFmtId="0" fontId="8" fillId="2" borderId="14" xfId="0" applyNumberFormat="1" applyFont="1" applyFill="1" applyBorder="1" applyAlignment="1" applyProtection="1">
      <alignment horizontal="left" vertical="top" wrapText="1"/>
      <protection locked="0"/>
    </xf>
    <xf numFmtId="0" fontId="8" fillId="2" borderId="10" xfId="0" applyNumberFormat="1" applyFont="1" applyFill="1" applyBorder="1" applyAlignment="1" applyProtection="1">
      <alignment horizontal="left" vertical="top" wrapText="1"/>
      <protection locked="0"/>
    </xf>
    <xf numFmtId="0" fontId="8" fillId="2" borderId="47" xfId="0" applyNumberFormat="1" applyFont="1" applyFill="1" applyBorder="1" applyAlignment="1" applyProtection="1">
      <alignment horizontal="left" vertical="top" wrapText="1"/>
      <protection locked="0"/>
    </xf>
    <xf numFmtId="0" fontId="8" fillId="2" borderId="29" xfId="0" applyNumberFormat="1" applyFont="1" applyFill="1" applyBorder="1" applyAlignment="1" applyProtection="1">
      <alignment horizontal="left" vertical="top" wrapText="1"/>
      <protection locked="0"/>
    </xf>
    <xf numFmtId="0" fontId="8" fillId="2" borderId="55" xfId="0" applyNumberFormat="1" applyFont="1" applyFill="1" applyBorder="1" applyAlignment="1" applyProtection="1">
      <alignment horizontal="left" vertical="top" wrapText="1"/>
      <protection locked="0"/>
    </xf>
    <xf numFmtId="0" fontId="8" fillId="2" borderId="60" xfId="0" applyNumberFormat="1" applyFont="1" applyFill="1" applyBorder="1" applyAlignment="1" applyProtection="1">
      <alignment horizontal="left" vertical="top" wrapText="1"/>
      <protection locked="0"/>
    </xf>
    <xf numFmtId="0" fontId="8" fillId="2" borderId="52" xfId="0" applyNumberFormat="1" applyFont="1" applyFill="1" applyBorder="1" applyAlignment="1" applyProtection="1">
      <alignment horizontal="left" vertical="top" wrapText="1"/>
      <protection locked="0"/>
    </xf>
    <xf numFmtId="0" fontId="8" fillId="4" borderId="29" xfId="0" applyNumberFormat="1" applyFont="1" applyFill="1" applyBorder="1" applyAlignment="1" applyProtection="1">
      <alignment horizontal="left" vertical="top" wrapText="1"/>
      <protection locked="0"/>
    </xf>
    <xf numFmtId="0" fontId="8" fillId="2" borderId="17" xfId="0" applyNumberFormat="1" applyFont="1" applyFill="1" applyBorder="1" applyAlignment="1" applyProtection="1">
      <alignment horizontal="left" vertical="top" wrapText="1"/>
      <protection locked="0"/>
    </xf>
    <xf numFmtId="0" fontId="12" fillId="2" borderId="3" xfId="0" applyNumberFormat="1" applyFont="1" applyFill="1" applyBorder="1" applyAlignment="1" applyProtection="1">
      <alignment horizontal="center" vertical="center" wrapText="1"/>
    </xf>
    <xf numFmtId="0" fontId="12" fillId="2" borderId="0" xfId="3" applyNumberFormat="1" applyFont="1" applyFill="1" applyBorder="1" applyAlignment="1">
      <alignment horizontal="center" vertical="top" wrapText="1" readingOrder="1"/>
    </xf>
    <xf numFmtId="0" fontId="8" fillId="2" borderId="0" xfId="0" applyFont="1" applyFill="1" applyBorder="1" applyAlignment="1"/>
    <xf numFmtId="0" fontId="10" fillId="0" borderId="0" xfId="0" applyNumberFormat="1" applyFont="1" applyFill="1" applyAlignment="1" applyProtection="1"/>
    <xf numFmtId="0" fontId="12" fillId="2" borderId="7" xfId="0" applyNumberFormat="1" applyFont="1" applyFill="1" applyBorder="1" applyAlignment="1" applyProtection="1">
      <alignment horizontal="center" vertical="center" wrapText="1"/>
    </xf>
    <xf numFmtId="0" fontId="12" fillId="2" borderId="8" xfId="0" applyNumberFormat="1" applyFont="1" applyFill="1" applyBorder="1" applyAlignment="1" applyProtection="1">
      <alignment horizontal="center" vertical="center" wrapText="1"/>
    </xf>
    <xf numFmtId="0" fontId="12" fillId="2" borderId="9" xfId="0" applyNumberFormat="1" applyFont="1" applyFill="1" applyBorder="1" applyAlignment="1" applyProtection="1">
      <alignment horizontal="center" vertical="center" wrapText="1"/>
    </xf>
    <xf numFmtId="0" fontId="12" fillId="6" borderId="38" xfId="0" applyNumberFormat="1" applyFont="1" applyFill="1" applyBorder="1" applyAlignment="1" applyProtection="1">
      <alignment horizontal="center" vertical="center" wrapText="1"/>
    </xf>
    <xf numFmtId="0" fontId="10" fillId="6" borderId="39" xfId="0" applyNumberFormat="1" applyFont="1" applyFill="1" applyBorder="1" applyAlignment="1" applyProtection="1">
      <alignment horizontal="center" vertical="center" wrapText="1"/>
    </xf>
    <xf numFmtId="0" fontId="10" fillId="6" borderId="40" xfId="0" applyNumberFormat="1" applyFont="1" applyFill="1" applyBorder="1" applyAlignment="1" applyProtection="1">
      <alignment horizontal="center" vertical="center" wrapText="1"/>
    </xf>
    <xf numFmtId="0" fontId="12" fillId="2" borderId="2" xfId="0" applyNumberFormat="1" applyFont="1" applyFill="1" applyBorder="1" applyAlignment="1" applyProtection="1">
      <alignment horizontal="center" vertical="center" wrapText="1"/>
    </xf>
    <xf numFmtId="0" fontId="12" fillId="2" borderId="11" xfId="0" applyNumberFormat="1" applyFont="1" applyFill="1" applyBorder="1" applyAlignment="1" applyProtection="1">
      <alignment horizontal="center" vertical="center" wrapText="1"/>
    </xf>
    <xf numFmtId="0" fontId="11" fillId="2" borderId="0" xfId="4" applyFont="1" applyAlignment="1">
      <alignment vertical="top" wrapText="1"/>
    </xf>
    <xf numFmtId="0" fontId="10" fillId="2" borderId="0" xfId="0" applyFont="1" applyFill="1" applyAlignment="1">
      <alignment wrapText="1"/>
    </xf>
    <xf numFmtId="0" fontId="12" fillId="2" borderId="0" xfId="0" applyNumberFormat="1" applyFont="1" applyFill="1" applyAlignment="1" applyProtection="1">
      <alignment horizontal="center" wrapText="1"/>
    </xf>
    <xf numFmtId="0" fontId="12" fillId="2" borderId="10" xfId="0" applyNumberFormat="1" applyFont="1" applyFill="1" applyBorder="1" applyAlignment="1" applyProtection="1">
      <alignment horizontal="center" vertical="center" wrapText="1"/>
    </xf>
    <xf numFmtId="0" fontId="12" fillId="2" borderId="12" xfId="0" applyNumberFormat="1" applyFont="1" applyFill="1" applyBorder="1" applyAlignment="1" applyProtection="1">
      <alignment horizontal="center" vertical="center" wrapText="1"/>
    </xf>
    <xf numFmtId="0" fontId="12" fillId="2" borderId="3" xfId="0" applyNumberFormat="1" applyFont="1" applyFill="1" applyBorder="1" applyAlignment="1" applyProtection="1">
      <alignment horizontal="center" vertical="center" wrapText="1"/>
    </xf>
    <xf numFmtId="0" fontId="12" fillId="2" borderId="20" xfId="0" applyNumberFormat="1" applyFont="1" applyFill="1" applyBorder="1" applyAlignment="1" applyProtection="1">
      <alignment horizontal="center" vertical="center" wrapText="1"/>
    </xf>
    <xf numFmtId="0" fontId="12" fillId="2" borderId="5" xfId="0" applyNumberFormat="1" applyFont="1" applyFill="1" applyBorder="1" applyAlignment="1" applyProtection="1">
      <alignment horizontal="center" vertical="center" wrapText="1"/>
    </xf>
    <xf numFmtId="0" fontId="12" fillId="2" borderId="6" xfId="0" applyNumberFormat="1" applyFont="1" applyFill="1" applyBorder="1" applyAlignment="1" applyProtection="1">
      <alignment horizontal="center" vertical="center" wrapText="1"/>
    </xf>
    <xf numFmtId="0" fontId="12" fillId="2" borderId="67" xfId="0" applyNumberFormat="1" applyFont="1" applyFill="1" applyBorder="1" applyAlignment="1" applyProtection="1">
      <alignment horizontal="center" vertical="center" wrapText="1"/>
    </xf>
    <xf numFmtId="0" fontId="12" fillId="2" borderId="68" xfId="0" applyNumberFormat="1" applyFont="1" applyFill="1" applyBorder="1" applyAlignment="1" applyProtection="1">
      <alignment horizontal="center" vertical="center" wrapText="1"/>
    </xf>
    <xf numFmtId="0" fontId="12" fillId="2" borderId="69" xfId="0" applyNumberFormat="1" applyFont="1" applyFill="1" applyBorder="1" applyAlignment="1" applyProtection="1">
      <alignment horizontal="center" vertical="center" wrapText="1"/>
    </xf>
    <xf numFmtId="164" fontId="7" fillId="2" borderId="2" xfId="3" applyNumberFormat="1" applyFont="1" applyFill="1" applyBorder="1" applyAlignment="1">
      <alignment horizontal="right" vertical="top" wrapText="1" readingOrder="1"/>
    </xf>
    <xf numFmtId="0" fontId="3" fillId="2" borderId="5" xfId="3" applyNumberFormat="1" applyFont="1" applyFill="1" applyBorder="1" applyAlignment="1">
      <alignment vertical="top" wrapText="1"/>
    </xf>
    <xf numFmtId="0" fontId="5" fillId="2" borderId="0" xfId="3" applyNumberFormat="1" applyFont="1" applyFill="1" applyBorder="1" applyAlignment="1">
      <alignment horizontal="center" vertical="top" wrapText="1" readingOrder="1"/>
    </xf>
    <xf numFmtId="0" fontId="3" fillId="2" borderId="0" xfId="0" applyFont="1" applyFill="1" applyBorder="1"/>
    <xf numFmtId="0" fontId="6" fillId="2" borderId="0" xfId="3" applyNumberFormat="1" applyFont="1" applyFill="1" applyBorder="1" applyAlignment="1">
      <alignment horizontal="right" vertical="top" wrapText="1" readingOrder="1"/>
    </xf>
    <xf numFmtId="0" fontId="6" fillId="2" borderId="2" xfId="3" applyNumberFormat="1" applyFont="1" applyFill="1" applyBorder="1" applyAlignment="1">
      <alignment horizontal="center" vertical="center" wrapText="1" readingOrder="1"/>
    </xf>
  </cellXfs>
  <cellStyles count="5">
    <cellStyle name="Įprastas" xfId="0" builtinId="0"/>
    <cellStyle name="Įprastas 2" xfId="1" xr:uid="{00000000-0005-0000-0000-000001000000}"/>
    <cellStyle name="Įprastas 3" xfId="4" xr:uid="{00000000-0005-0000-0000-000002000000}"/>
    <cellStyle name="Normal" xfId="3" xr:uid="{00000000-0005-0000-0000-000003000000}"/>
    <cellStyle name="Paprastas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2"/>
  <sheetViews>
    <sheetView tabSelected="1" zoomScale="85" zoomScaleNormal="85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Q18" sqref="Q18"/>
    </sheetView>
  </sheetViews>
  <sheetFormatPr defaultColWidth="9.140625" defaultRowHeight="12.75" x14ac:dyDescent="0.2"/>
  <cols>
    <col min="1" max="1" width="12.7109375" style="25" customWidth="1"/>
    <col min="2" max="2" width="33.42578125" style="25" customWidth="1"/>
    <col min="3" max="3" width="5.42578125" style="25" customWidth="1"/>
    <col min="4" max="5" width="10.7109375" style="25" customWidth="1"/>
    <col min="6" max="6" width="11" style="25" customWidth="1"/>
    <col min="7" max="7" width="35.140625" style="25" customWidth="1"/>
    <col min="8" max="8" width="8.5703125" style="25" customWidth="1"/>
    <col min="9" max="11" width="8.85546875" style="25" customWidth="1"/>
    <col min="12" max="16384" width="9.140625" style="27"/>
  </cols>
  <sheetData>
    <row r="1" spans="1:11" s="7" customFormat="1" ht="49.5" customHeight="1" x14ac:dyDescent="0.25">
      <c r="H1" s="224" t="s">
        <v>213</v>
      </c>
      <c r="I1" s="225"/>
      <c r="J1" s="225"/>
      <c r="K1" s="225"/>
    </row>
    <row r="2" spans="1:11" s="24" customFormat="1" x14ac:dyDescent="0.2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4" spans="1:11" ht="13.5" thickBot="1" x14ac:dyDescent="0.25">
      <c r="K4" s="26" t="s">
        <v>207</v>
      </c>
    </row>
    <row r="5" spans="1:11" s="28" customFormat="1" ht="24.75" customHeight="1" x14ac:dyDescent="0.2">
      <c r="A5" s="216" t="s">
        <v>1</v>
      </c>
      <c r="B5" s="217" t="s">
        <v>2</v>
      </c>
      <c r="C5" s="217" t="s">
        <v>3</v>
      </c>
      <c r="D5" s="219" t="s">
        <v>215</v>
      </c>
      <c r="E5" s="230" t="s">
        <v>208</v>
      </c>
      <c r="F5" s="233" t="s">
        <v>209</v>
      </c>
      <c r="G5" s="216" t="s">
        <v>4</v>
      </c>
      <c r="H5" s="217"/>
      <c r="I5" s="217"/>
      <c r="J5" s="217"/>
      <c r="K5" s="218"/>
    </row>
    <row r="6" spans="1:11" s="28" customFormat="1" x14ac:dyDescent="0.2">
      <c r="A6" s="227"/>
      <c r="B6" s="222"/>
      <c r="C6" s="222"/>
      <c r="D6" s="220"/>
      <c r="E6" s="231"/>
      <c r="F6" s="234"/>
      <c r="G6" s="227" t="s">
        <v>5</v>
      </c>
      <c r="H6" s="222" t="s">
        <v>6</v>
      </c>
      <c r="I6" s="222" t="s">
        <v>7</v>
      </c>
      <c r="J6" s="222"/>
      <c r="K6" s="223"/>
    </row>
    <row r="7" spans="1:11" s="28" customFormat="1" ht="20.25" customHeight="1" thickBot="1" x14ac:dyDescent="0.25">
      <c r="A7" s="228"/>
      <c r="B7" s="229"/>
      <c r="C7" s="229"/>
      <c r="D7" s="221"/>
      <c r="E7" s="232"/>
      <c r="F7" s="235"/>
      <c r="G7" s="228"/>
      <c r="H7" s="229"/>
      <c r="I7" s="212" t="s">
        <v>8</v>
      </c>
      <c r="J7" s="212" t="s">
        <v>9</v>
      </c>
      <c r="K7" s="178" t="s">
        <v>10</v>
      </c>
    </row>
    <row r="8" spans="1:11" s="28" customFormat="1" ht="13.5" thickBot="1" x14ac:dyDescent="0.25">
      <c r="A8" s="29" t="s">
        <v>11</v>
      </c>
      <c r="B8" s="30" t="s">
        <v>12</v>
      </c>
      <c r="C8" s="31"/>
      <c r="D8" s="32">
        <f>D9+D73+D106</f>
        <v>29322.699999999997</v>
      </c>
      <c r="E8" s="33">
        <f>E9+E73+E106</f>
        <v>29032.9</v>
      </c>
      <c r="F8" s="181">
        <f>F9+F73+F106</f>
        <v>29355.3</v>
      </c>
      <c r="G8" s="200"/>
      <c r="H8" s="34"/>
      <c r="I8" s="35"/>
      <c r="J8" s="35"/>
      <c r="K8" s="36"/>
    </row>
    <row r="9" spans="1:11" s="28" customFormat="1" ht="26.25" thickBot="1" x14ac:dyDescent="0.25">
      <c r="A9" s="37" t="s">
        <v>13</v>
      </c>
      <c r="B9" s="38" t="s">
        <v>14</v>
      </c>
      <c r="C9" s="39"/>
      <c r="D9" s="40">
        <f t="shared" ref="D9" si="0">D10+D50</f>
        <v>26462.899999999998</v>
      </c>
      <c r="E9" s="41">
        <f>E10+E50</f>
        <v>26578.400000000001</v>
      </c>
      <c r="F9" s="182">
        <f>F10+F50</f>
        <v>26852.3</v>
      </c>
      <c r="G9" s="201" t="s">
        <v>15</v>
      </c>
      <c r="H9" s="42" t="s">
        <v>16</v>
      </c>
      <c r="I9" s="43" t="s">
        <v>17</v>
      </c>
      <c r="J9" s="43" t="s">
        <v>17</v>
      </c>
      <c r="K9" s="44" t="s">
        <v>17</v>
      </c>
    </row>
    <row r="10" spans="1:11" s="28" customFormat="1" ht="39" thickBot="1" x14ac:dyDescent="0.25">
      <c r="A10" s="45" t="s">
        <v>18</v>
      </c>
      <c r="B10" s="46" t="s">
        <v>19</v>
      </c>
      <c r="C10" s="47"/>
      <c r="D10" s="144">
        <f>D11+D14+D17+D22+D23+D24+D25+D31+D35+D40+D42+D46+D47+D48</f>
        <v>23788.3</v>
      </c>
      <c r="E10" s="145">
        <f t="shared" ref="E10:F10" si="1">E11+E14+E17+E22+E23+E24+E25+E31+E35+E40+E42+E46+E47+E48</f>
        <v>23679.4</v>
      </c>
      <c r="F10" s="183">
        <f t="shared" si="1"/>
        <v>23788.3</v>
      </c>
      <c r="G10" s="202" t="s">
        <v>20</v>
      </c>
      <c r="H10" s="50" t="s">
        <v>16</v>
      </c>
      <c r="I10" s="51">
        <v>34.799999999999997</v>
      </c>
      <c r="J10" s="51">
        <v>34.9</v>
      </c>
      <c r="K10" s="52">
        <v>35.200000000000003</v>
      </c>
    </row>
    <row r="11" spans="1:11" s="28" customFormat="1" ht="38.25" x14ac:dyDescent="0.2">
      <c r="A11" s="53" t="s">
        <v>21</v>
      </c>
      <c r="B11" s="54" t="s">
        <v>22</v>
      </c>
      <c r="C11" s="55"/>
      <c r="D11" s="56">
        <f t="shared" ref="D11" si="2">D12+D13</f>
        <v>2974.4</v>
      </c>
      <c r="E11" s="57">
        <f t="shared" ref="E11:F11" si="3">E12+E13</f>
        <v>2800.7</v>
      </c>
      <c r="F11" s="184">
        <f t="shared" si="3"/>
        <v>2834.7000000000003</v>
      </c>
      <c r="G11" s="203" t="s">
        <v>23</v>
      </c>
      <c r="H11" s="58" t="s">
        <v>24</v>
      </c>
      <c r="I11" s="71" t="s">
        <v>233</v>
      </c>
      <c r="J11" s="71" t="s">
        <v>234</v>
      </c>
      <c r="K11" s="72" t="s">
        <v>234</v>
      </c>
    </row>
    <row r="12" spans="1:11" s="28" customFormat="1" x14ac:dyDescent="0.2">
      <c r="A12" s="61"/>
      <c r="B12" s="62"/>
      <c r="C12" s="63" t="s">
        <v>25</v>
      </c>
      <c r="D12" s="64">
        <v>816.6</v>
      </c>
      <c r="E12" s="65">
        <v>749.3</v>
      </c>
      <c r="F12" s="185">
        <v>760.9</v>
      </c>
      <c r="G12" s="204"/>
      <c r="H12" s="66"/>
      <c r="I12" s="67"/>
      <c r="J12" s="67"/>
      <c r="K12" s="68"/>
    </row>
    <row r="13" spans="1:11" s="28" customFormat="1" ht="13.5" thickBot="1" x14ac:dyDescent="0.25">
      <c r="A13" s="61"/>
      <c r="B13" s="62"/>
      <c r="C13" s="63" t="s">
        <v>26</v>
      </c>
      <c r="D13" s="64">
        <v>2157.8000000000002</v>
      </c>
      <c r="E13" s="65">
        <v>2051.4</v>
      </c>
      <c r="F13" s="185">
        <v>2073.8000000000002</v>
      </c>
      <c r="G13" s="204"/>
      <c r="H13" s="66"/>
      <c r="I13" s="67"/>
      <c r="J13" s="67"/>
      <c r="K13" s="68"/>
    </row>
    <row r="14" spans="1:11" s="28" customFormat="1" ht="38.25" x14ac:dyDescent="0.2">
      <c r="A14" s="53" t="s">
        <v>27</v>
      </c>
      <c r="B14" s="54" t="s">
        <v>28</v>
      </c>
      <c r="C14" s="55"/>
      <c r="D14" s="56">
        <f t="shared" ref="D14" si="4">D15+D16</f>
        <v>793.59999999999991</v>
      </c>
      <c r="E14" s="57">
        <f t="shared" ref="E14:F14" si="5">E15+E16</f>
        <v>746</v>
      </c>
      <c r="F14" s="184">
        <f t="shared" si="5"/>
        <v>778.3</v>
      </c>
      <c r="G14" s="203" t="s">
        <v>29</v>
      </c>
      <c r="H14" s="58" t="s">
        <v>24</v>
      </c>
      <c r="I14" s="71">
        <v>555</v>
      </c>
      <c r="J14" s="71">
        <v>550</v>
      </c>
      <c r="K14" s="72">
        <v>550</v>
      </c>
    </row>
    <row r="15" spans="1:11" s="28" customFormat="1" x14ac:dyDescent="0.2">
      <c r="A15" s="61"/>
      <c r="B15" s="62"/>
      <c r="C15" s="63" t="s">
        <v>26</v>
      </c>
      <c r="D15" s="64">
        <v>549.79999999999995</v>
      </c>
      <c r="E15" s="65">
        <v>540.6</v>
      </c>
      <c r="F15" s="185">
        <v>567.9</v>
      </c>
      <c r="G15" s="204"/>
      <c r="H15" s="66"/>
      <c r="I15" s="67"/>
      <c r="J15" s="67"/>
      <c r="K15" s="68"/>
    </row>
    <row r="16" spans="1:11" s="28" customFormat="1" ht="13.5" thickBot="1" x14ac:dyDescent="0.25">
      <c r="A16" s="61"/>
      <c r="B16" s="62"/>
      <c r="C16" s="63" t="s">
        <v>25</v>
      </c>
      <c r="D16" s="64">
        <v>243.8</v>
      </c>
      <c r="E16" s="65">
        <v>205.4</v>
      </c>
      <c r="F16" s="185">
        <v>210.4</v>
      </c>
      <c r="G16" s="204"/>
      <c r="H16" s="66"/>
      <c r="I16" s="67"/>
      <c r="J16" s="67"/>
      <c r="K16" s="68"/>
    </row>
    <row r="17" spans="1:11" s="28" customFormat="1" ht="66.75" customHeight="1" x14ac:dyDescent="0.2">
      <c r="A17" s="53" t="s">
        <v>30</v>
      </c>
      <c r="B17" s="54" t="s">
        <v>31</v>
      </c>
      <c r="C17" s="55"/>
      <c r="D17" s="56">
        <f t="shared" ref="D17" si="6">D18+D19+D20+D21</f>
        <v>8873.9</v>
      </c>
      <c r="E17" s="57">
        <f t="shared" ref="E17:F17" si="7">E18+E19+E20+E21</f>
        <v>8881.7000000000007</v>
      </c>
      <c r="F17" s="184">
        <f t="shared" si="7"/>
        <v>8977.8000000000011</v>
      </c>
      <c r="G17" s="203" t="s">
        <v>32</v>
      </c>
      <c r="H17" s="58" t="s">
        <v>24</v>
      </c>
      <c r="I17" s="59" t="s">
        <v>235</v>
      </c>
      <c r="J17" s="59" t="s">
        <v>236</v>
      </c>
      <c r="K17" s="60" t="s">
        <v>236</v>
      </c>
    </row>
    <row r="18" spans="1:11" s="28" customFormat="1" x14ac:dyDescent="0.2">
      <c r="A18" s="61"/>
      <c r="B18" s="62"/>
      <c r="C18" s="63" t="s">
        <v>25</v>
      </c>
      <c r="D18" s="64">
        <v>591.6</v>
      </c>
      <c r="E18" s="65">
        <v>641.5</v>
      </c>
      <c r="F18" s="185">
        <v>652.20000000000005</v>
      </c>
      <c r="G18" s="204"/>
      <c r="H18" s="66"/>
      <c r="I18" s="67"/>
      <c r="J18" s="67"/>
      <c r="K18" s="68"/>
    </row>
    <row r="19" spans="1:11" s="28" customFormat="1" x14ac:dyDescent="0.2">
      <c r="A19" s="61"/>
      <c r="B19" s="62"/>
      <c r="C19" s="63" t="s">
        <v>26</v>
      </c>
      <c r="D19" s="64">
        <v>8242.2999999999993</v>
      </c>
      <c r="E19" s="65">
        <v>8186.2</v>
      </c>
      <c r="F19" s="185">
        <v>8271.6</v>
      </c>
      <c r="G19" s="204"/>
      <c r="H19" s="66"/>
      <c r="I19" s="67"/>
      <c r="J19" s="67"/>
      <c r="K19" s="68"/>
    </row>
    <row r="20" spans="1:11" s="28" customFormat="1" x14ac:dyDescent="0.2">
      <c r="A20" s="61"/>
      <c r="B20" s="62"/>
      <c r="C20" s="63" t="s">
        <v>33</v>
      </c>
      <c r="D20" s="64">
        <v>40</v>
      </c>
      <c r="E20" s="65">
        <v>50</v>
      </c>
      <c r="F20" s="185">
        <v>50</v>
      </c>
      <c r="G20" s="204"/>
      <c r="H20" s="66"/>
      <c r="I20" s="67"/>
      <c r="J20" s="67"/>
      <c r="K20" s="68"/>
    </row>
    <row r="21" spans="1:11" s="28" customFormat="1" ht="13.5" thickBot="1" x14ac:dyDescent="0.25">
      <c r="A21" s="61"/>
      <c r="B21" s="62"/>
      <c r="C21" s="63" t="s">
        <v>34</v>
      </c>
      <c r="D21" s="64"/>
      <c r="E21" s="65">
        <v>4</v>
      </c>
      <c r="F21" s="185">
        <v>4</v>
      </c>
      <c r="G21" s="204"/>
      <c r="H21" s="66"/>
      <c r="I21" s="67"/>
      <c r="J21" s="67"/>
      <c r="K21" s="68"/>
    </row>
    <row r="22" spans="1:11" s="28" customFormat="1" ht="39" thickBot="1" x14ac:dyDescent="0.25">
      <c r="A22" s="53" t="s">
        <v>35</v>
      </c>
      <c r="B22" s="54" t="s">
        <v>36</v>
      </c>
      <c r="C22" s="55" t="s">
        <v>26</v>
      </c>
      <c r="D22" s="69">
        <v>12.2</v>
      </c>
      <c r="E22" s="70">
        <v>11.9</v>
      </c>
      <c r="F22" s="186">
        <v>11.9</v>
      </c>
      <c r="G22" s="203" t="s">
        <v>37</v>
      </c>
      <c r="H22" s="58" t="s">
        <v>38</v>
      </c>
      <c r="I22" s="59" t="s">
        <v>39</v>
      </c>
      <c r="J22" s="59" t="s">
        <v>39</v>
      </c>
      <c r="K22" s="60" t="s">
        <v>39</v>
      </c>
    </row>
    <row r="23" spans="1:11" s="28" customFormat="1" ht="70.5" customHeight="1" x14ac:dyDescent="0.2">
      <c r="A23" s="73" t="s">
        <v>40</v>
      </c>
      <c r="B23" s="74" t="s">
        <v>41</v>
      </c>
      <c r="C23" s="75" t="s">
        <v>26</v>
      </c>
      <c r="D23" s="146">
        <v>280.3</v>
      </c>
      <c r="E23" s="76">
        <v>222.6</v>
      </c>
      <c r="F23" s="187">
        <v>222.6</v>
      </c>
      <c r="G23" s="205" t="s">
        <v>42</v>
      </c>
      <c r="H23" s="77" t="s">
        <v>38</v>
      </c>
      <c r="I23" s="179" t="s">
        <v>43</v>
      </c>
      <c r="J23" s="179" t="s">
        <v>43</v>
      </c>
      <c r="K23" s="180" t="s">
        <v>44</v>
      </c>
    </row>
    <row r="24" spans="1:11" s="28" customFormat="1" ht="13.5" thickBot="1" x14ac:dyDescent="0.25">
      <c r="A24" s="80"/>
      <c r="B24" s="81"/>
      <c r="C24" s="82" t="s">
        <v>25</v>
      </c>
      <c r="D24" s="83">
        <v>37.6</v>
      </c>
      <c r="E24" s="84"/>
      <c r="F24" s="188"/>
      <c r="G24" s="206"/>
      <c r="H24" s="85"/>
      <c r="I24" s="149"/>
      <c r="J24" s="149"/>
      <c r="K24" s="150"/>
    </row>
    <row r="25" spans="1:11" s="28" customFormat="1" ht="38.25" x14ac:dyDescent="0.2">
      <c r="A25" s="53" t="s">
        <v>45</v>
      </c>
      <c r="B25" s="54" t="s">
        <v>46</v>
      </c>
      <c r="C25" s="55"/>
      <c r="D25" s="56">
        <f t="shared" ref="D25:E25" si="8">D26+D27+D28+D29+D30</f>
        <v>7391.7</v>
      </c>
      <c r="E25" s="57">
        <f t="shared" si="8"/>
        <v>7473.7</v>
      </c>
      <c r="F25" s="184">
        <f>F26+F27+F28+F29+F30</f>
        <v>7521.7</v>
      </c>
      <c r="G25" s="203" t="s">
        <v>47</v>
      </c>
      <c r="H25" s="58" t="s">
        <v>38</v>
      </c>
      <c r="I25" s="59" t="s">
        <v>48</v>
      </c>
      <c r="J25" s="59" t="s">
        <v>48</v>
      </c>
      <c r="K25" s="60" t="s">
        <v>49</v>
      </c>
    </row>
    <row r="26" spans="1:11" s="28" customFormat="1" x14ac:dyDescent="0.2">
      <c r="A26" s="61"/>
      <c r="B26" s="62"/>
      <c r="C26" s="63" t="s">
        <v>25</v>
      </c>
      <c r="D26" s="64">
        <v>7073.4</v>
      </c>
      <c r="E26" s="65">
        <v>7169.7</v>
      </c>
      <c r="F26" s="185">
        <v>7213.8</v>
      </c>
      <c r="G26" s="204"/>
      <c r="H26" s="66"/>
      <c r="I26" s="67"/>
      <c r="J26" s="67"/>
      <c r="K26" s="68"/>
    </row>
    <row r="27" spans="1:11" s="28" customFormat="1" x14ac:dyDescent="0.2">
      <c r="A27" s="61"/>
      <c r="B27" s="62"/>
      <c r="C27" s="63" t="s">
        <v>33</v>
      </c>
      <c r="D27" s="64">
        <v>27</v>
      </c>
      <c r="E27" s="65">
        <v>26.1</v>
      </c>
      <c r="F27" s="185">
        <v>26.5</v>
      </c>
      <c r="G27" s="204"/>
      <c r="H27" s="66"/>
      <c r="I27" s="67"/>
      <c r="J27" s="67"/>
      <c r="K27" s="68"/>
    </row>
    <row r="28" spans="1:11" s="28" customFormat="1" x14ac:dyDescent="0.2">
      <c r="A28" s="61"/>
      <c r="B28" s="62"/>
      <c r="C28" s="63" t="s">
        <v>26</v>
      </c>
      <c r="D28" s="64">
        <v>153.30000000000001</v>
      </c>
      <c r="E28" s="65">
        <v>151</v>
      </c>
      <c r="F28" s="185">
        <v>151</v>
      </c>
      <c r="G28" s="204"/>
      <c r="H28" s="66"/>
      <c r="I28" s="67"/>
      <c r="J28" s="67"/>
      <c r="K28" s="68"/>
    </row>
    <row r="29" spans="1:11" s="28" customFormat="1" x14ac:dyDescent="0.2">
      <c r="A29" s="61"/>
      <c r="B29" s="62"/>
      <c r="C29" s="63" t="s">
        <v>34</v>
      </c>
      <c r="D29" s="64">
        <v>106.7</v>
      </c>
      <c r="E29" s="65">
        <v>98.2</v>
      </c>
      <c r="F29" s="185">
        <v>101.4</v>
      </c>
      <c r="G29" s="204"/>
      <c r="H29" s="66"/>
      <c r="I29" s="67"/>
      <c r="J29" s="67"/>
      <c r="K29" s="68"/>
    </row>
    <row r="30" spans="1:11" s="28" customFormat="1" ht="13.5" thickBot="1" x14ac:dyDescent="0.25">
      <c r="A30" s="61"/>
      <c r="B30" s="62"/>
      <c r="C30" s="63" t="s">
        <v>50</v>
      </c>
      <c r="D30" s="64">
        <v>31.3</v>
      </c>
      <c r="E30" s="65">
        <v>28.7</v>
      </c>
      <c r="F30" s="185">
        <v>29</v>
      </c>
      <c r="G30" s="204"/>
      <c r="H30" s="66"/>
      <c r="I30" s="67"/>
      <c r="J30" s="67"/>
      <c r="K30" s="68"/>
    </row>
    <row r="31" spans="1:11" s="28" customFormat="1" ht="25.5" x14ac:dyDescent="0.2">
      <c r="A31" s="53" t="s">
        <v>51</v>
      </c>
      <c r="B31" s="54" t="s">
        <v>52</v>
      </c>
      <c r="C31" s="55"/>
      <c r="D31" s="56">
        <f t="shared" ref="D31:E31" si="9">D32+D33</f>
        <v>1126.3</v>
      </c>
      <c r="E31" s="57">
        <f t="shared" si="9"/>
        <v>1109.3000000000002</v>
      </c>
      <c r="F31" s="184">
        <f>F32+F33</f>
        <v>1109.3000000000002</v>
      </c>
      <c r="G31" s="203" t="s">
        <v>53</v>
      </c>
      <c r="H31" s="58" t="s">
        <v>24</v>
      </c>
      <c r="I31" s="59" t="s">
        <v>54</v>
      </c>
      <c r="J31" s="59" t="s">
        <v>55</v>
      </c>
      <c r="K31" s="60" t="s">
        <v>55</v>
      </c>
    </row>
    <row r="32" spans="1:11" s="28" customFormat="1" x14ac:dyDescent="0.2">
      <c r="A32" s="61"/>
      <c r="B32" s="62"/>
      <c r="C32" s="63" t="s">
        <v>25</v>
      </c>
      <c r="D32" s="64">
        <v>50.7</v>
      </c>
      <c r="E32" s="65">
        <v>56.9</v>
      </c>
      <c r="F32" s="185">
        <v>56.9</v>
      </c>
      <c r="G32" s="204"/>
      <c r="H32" s="66"/>
      <c r="I32" s="67"/>
      <c r="J32" s="67"/>
      <c r="K32" s="68"/>
    </row>
    <row r="33" spans="1:11" s="28" customFormat="1" ht="13.5" thickBot="1" x14ac:dyDescent="0.25">
      <c r="A33" s="61"/>
      <c r="B33" s="62"/>
      <c r="C33" s="63" t="s">
        <v>26</v>
      </c>
      <c r="D33" s="64">
        <v>1075.5999999999999</v>
      </c>
      <c r="E33" s="65">
        <v>1052.4000000000001</v>
      </c>
      <c r="F33" s="185">
        <v>1052.4000000000001</v>
      </c>
      <c r="G33" s="204"/>
      <c r="H33" s="66"/>
      <c r="I33" s="67"/>
      <c r="J33" s="67"/>
      <c r="K33" s="68"/>
    </row>
    <row r="34" spans="1:11" s="28" customFormat="1" ht="13.5" hidden="1" thickBot="1" x14ac:dyDescent="0.25">
      <c r="A34" s="61"/>
      <c r="B34" s="62"/>
      <c r="C34" s="63"/>
      <c r="D34" s="64"/>
      <c r="E34" s="65"/>
      <c r="F34" s="185"/>
      <c r="G34" s="204"/>
      <c r="H34" s="66"/>
      <c r="I34" s="67"/>
      <c r="J34" s="67"/>
      <c r="K34" s="68"/>
    </row>
    <row r="35" spans="1:11" s="28" customFormat="1" ht="27.75" customHeight="1" x14ac:dyDescent="0.2">
      <c r="A35" s="53" t="s">
        <v>56</v>
      </c>
      <c r="B35" s="54" t="s">
        <v>57</v>
      </c>
      <c r="C35" s="55"/>
      <c r="D35" s="56">
        <f t="shared" ref="D35:E35" si="10">D36+D37+D39</f>
        <v>466.5</v>
      </c>
      <c r="E35" s="57">
        <f t="shared" si="10"/>
        <v>461.5</v>
      </c>
      <c r="F35" s="184">
        <f>F36+F37+F39</f>
        <v>461.5</v>
      </c>
      <c r="G35" s="203" t="s">
        <v>220</v>
      </c>
      <c r="H35" s="58" t="s">
        <v>38</v>
      </c>
      <c r="I35" s="71">
        <v>31.5</v>
      </c>
      <c r="J35" s="71">
        <v>32</v>
      </c>
      <c r="K35" s="72">
        <v>32</v>
      </c>
    </row>
    <row r="36" spans="1:11" s="28" customFormat="1" x14ac:dyDescent="0.2">
      <c r="A36" s="61"/>
      <c r="B36" s="62"/>
      <c r="C36" s="63" t="s">
        <v>25</v>
      </c>
      <c r="D36" s="64">
        <v>442.5</v>
      </c>
      <c r="E36" s="65">
        <v>447.5</v>
      </c>
      <c r="F36" s="185">
        <v>447.5</v>
      </c>
      <c r="G36" s="204"/>
      <c r="H36" s="66"/>
      <c r="I36" s="67"/>
      <c r="J36" s="67"/>
      <c r="K36" s="68"/>
    </row>
    <row r="37" spans="1:11" s="28" customFormat="1" x14ac:dyDescent="0.2">
      <c r="A37" s="61"/>
      <c r="B37" s="62"/>
      <c r="C37" s="63" t="s">
        <v>34</v>
      </c>
      <c r="D37" s="64">
        <v>14</v>
      </c>
      <c r="E37" s="65">
        <v>14</v>
      </c>
      <c r="F37" s="185">
        <v>14</v>
      </c>
      <c r="G37" s="204"/>
      <c r="H37" s="66"/>
      <c r="I37" s="67"/>
      <c r="J37" s="67"/>
      <c r="K37" s="68"/>
    </row>
    <row r="38" spans="1:11" s="28" customFormat="1" hidden="1" x14ac:dyDescent="0.2">
      <c r="A38" s="61"/>
      <c r="B38" s="62"/>
      <c r="C38" s="63"/>
      <c r="D38" s="64">
        <v>0</v>
      </c>
      <c r="E38" s="65">
        <v>0</v>
      </c>
      <c r="F38" s="185">
        <v>0</v>
      </c>
      <c r="G38" s="204"/>
      <c r="H38" s="66"/>
      <c r="I38" s="67"/>
      <c r="J38" s="67"/>
      <c r="K38" s="68"/>
    </row>
    <row r="39" spans="1:11" s="28" customFormat="1" ht="13.5" thickBot="1" x14ac:dyDescent="0.25">
      <c r="A39" s="130"/>
      <c r="B39" s="131"/>
      <c r="C39" s="132" t="s">
        <v>33</v>
      </c>
      <c r="D39" s="133">
        <v>10</v>
      </c>
      <c r="E39" s="134">
        <v>0</v>
      </c>
      <c r="F39" s="189">
        <v>0</v>
      </c>
      <c r="G39" s="207"/>
      <c r="H39" s="88"/>
      <c r="I39" s="89"/>
      <c r="J39" s="89"/>
      <c r="K39" s="90"/>
    </row>
    <row r="40" spans="1:11" s="28" customFormat="1" ht="30.75" customHeight="1" x14ac:dyDescent="0.2">
      <c r="A40" s="153" t="s">
        <v>58</v>
      </c>
      <c r="B40" s="154" t="s">
        <v>59</v>
      </c>
      <c r="C40" s="155" t="s">
        <v>25</v>
      </c>
      <c r="D40" s="156">
        <v>95</v>
      </c>
      <c r="E40" s="157">
        <v>140</v>
      </c>
      <c r="F40" s="190"/>
      <c r="G40" s="208" t="s">
        <v>230</v>
      </c>
      <c r="H40" s="158" t="s">
        <v>38</v>
      </c>
      <c r="I40" s="167">
        <v>8</v>
      </c>
      <c r="J40" s="167"/>
      <c r="K40" s="159"/>
    </row>
    <row r="41" spans="1:11" s="28" customFormat="1" ht="27.75" customHeight="1" thickBot="1" x14ac:dyDescent="0.25">
      <c r="A41" s="160"/>
      <c r="B41" s="161"/>
      <c r="C41" s="162"/>
      <c r="D41" s="163"/>
      <c r="E41" s="164"/>
      <c r="F41" s="191"/>
      <c r="G41" s="209" t="s">
        <v>231</v>
      </c>
      <c r="H41" s="165" t="s">
        <v>38</v>
      </c>
      <c r="I41" s="168"/>
      <c r="J41" s="169">
        <v>22</v>
      </c>
      <c r="K41" s="166"/>
    </row>
    <row r="42" spans="1:11" s="28" customFormat="1" ht="57" customHeight="1" x14ac:dyDescent="0.2">
      <c r="A42" s="80" t="s">
        <v>62</v>
      </c>
      <c r="B42" s="81" t="s">
        <v>63</v>
      </c>
      <c r="C42" s="82"/>
      <c r="D42" s="151">
        <f t="shared" ref="D42:E42" si="11">D44+D45</f>
        <v>1584.7</v>
      </c>
      <c r="E42" s="152">
        <f t="shared" si="11"/>
        <v>1684.6999999999998</v>
      </c>
      <c r="F42" s="192">
        <f>F44+F45</f>
        <v>1723.1999999999998</v>
      </c>
      <c r="G42" s="206" t="s">
        <v>65</v>
      </c>
      <c r="H42" s="85" t="s">
        <v>38</v>
      </c>
      <c r="I42" s="149" t="s">
        <v>66</v>
      </c>
      <c r="J42" s="149" t="s">
        <v>66</v>
      </c>
      <c r="K42" s="150" t="s">
        <v>67</v>
      </c>
    </row>
    <row r="43" spans="1:11" s="28" customFormat="1" ht="25.5" x14ac:dyDescent="0.2">
      <c r="A43" s="61"/>
      <c r="B43" s="62"/>
      <c r="C43" s="63"/>
      <c r="D43" s="64"/>
      <c r="E43" s="65"/>
      <c r="F43" s="185"/>
      <c r="G43" s="204" t="s">
        <v>64</v>
      </c>
      <c r="H43" s="66" t="s">
        <v>38</v>
      </c>
      <c r="I43" s="67" t="s">
        <v>48</v>
      </c>
      <c r="J43" s="67" t="s">
        <v>48</v>
      </c>
      <c r="K43" s="68" t="s">
        <v>49</v>
      </c>
    </row>
    <row r="44" spans="1:11" s="28" customFormat="1" x14ac:dyDescent="0.2">
      <c r="A44" s="61"/>
      <c r="B44" s="62"/>
      <c r="C44" s="63" t="s">
        <v>25</v>
      </c>
      <c r="D44" s="64">
        <v>460.3</v>
      </c>
      <c r="E44" s="65">
        <v>575.1</v>
      </c>
      <c r="F44" s="185">
        <v>584.4</v>
      </c>
      <c r="G44" s="204"/>
      <c r="H44" s="66"/>
      <c r="I44" s="67"/>
      <c r="J44" s="67"/>
      <c r="K44" s="68"/>
    </row>
    <row r="45" spans="1:11" s="28" customFormat="1" ht="13.5" thickBot="1" x14ac:dyDescent="0.25">
      <c r="A45" s="61"/>
      <c r="B45" s="62"/>
      <c r="C45" s="63" t="s">
        <v>26</v>
      </c>
      <c r="D45" s="64">
        <v>1124.4000000000001</v>
      </c>
      <c r="E45" s="65">
        <v>1109.5999999999999</v>
      </c>
      <c r="F45" s="185">
        <v>1138.8</v>
      </c>
      <c r="G45" s="204"/>
      <c r="H45" s="66"/>
      <c r="I45" s="67"/>
      <c r="J45" s="67"/>
      <c r="K45" s="68"/>
    </row>
    <row r="46" spans="1:11" s="28" customFormat="1" ht="39" thickBot="1" x14ac:dyDescent="0.25">
      <c r="A46" s="53" t="s">
        <v>68</v>
      </c>
      <c r="B46" s="54" t="s">
        <v>69</v>
      </c>
      <c r="C46" s="55" t="s">
        <v>26</v>
      </c>
      <c r="D46" s="69">
        <v>119.8</v>
      </c>
      <c r="E46" s="70">
        <v>114.3</v>
      </c>
      <c r="F46" s="186">
        <v>114.3</v>
      </c>
      <c r="G46" s="203" t="s">
        <v>221</v>
      </c>
      <c r="H46" s="58" t="s">
        <v>38</v>
      </c>
      <c r="I46" s="59" t="s">
        <v>70</v>
      </c>
      <c r="J46" s="59" t="s">
        <v>70</v>
      </c>
      <c r="K46" s="60" t="s">
        <v>70</v>
      </c>
    </row>
    <row r="47" spans="1:11" s="28" customFormat="1" ht="39" thickBot="1" x14ac:dyDescent="0.25">
      <c r="A47" s="53" t="s">
        <v>71</v>
      </c>
      <c r="B47" s="54" t="s">
        <v>72</v>
      </c>
      <c r="C47" s="55" t="s">
        <v>26</v>
      </c>
      <c r="D47" s="69">
        <v>28.8</v>
      </c>
      <c r="E47" s="70">
        <v>30</v>
      </c>
      <c r="F47" s="186">
        <v>30</v>
      </c>
      <c r="G47" s="203" t="s">
        <v>73</v>
      </c>
      <c r="H47" s="58" t="s">
        <v>38</v>
      </c>
      <c r="I47" s="59" t="s">
        <v>43</v>
      </c>
      <c r="J47" s="59" t="s">
        <v>60</v>
      </c>
      <c r="K47" s="60" t="s">
        <v>60</v>
      </c>
    </row>
    <row r="48" spans="1:11" s="28" customFormat="1" ht="38.25" x14ac:dyDescent="0.2">
      <c r="A48" s="53" t="s">
        <v>74</v>
      </c>
      <c r="B48" s="54" t="s">
        <v>75</v>
      </c>
      <c r="C48" s="55" t="s">
        <v>26</v>
      </c>
      <c r="D48" s="56">
        <v>3.5</v>
      </c>
      <c r="E48" s="57">
        <v>3</v>
      </c>
      <c r="F48" s="184">
        <v>3</v>
      </c>
      <c r="G48" s="203" t="s">
        <v>76</v>
      </c>
      <c r="H48" s="58" t="s">
        <v>38</v>
      </c>
      <c r="I48" s="59" t="s">
        <v>77</v>
      </c>
      <c r="J48" s="59" t="s">
        <v>77</v>
      </c>
      <c r="K48" s="60" t="s">
        <v>77</v>
      </c>
    </row>
    <row r="49" spans="1:11" s="28" customFormat="1" ht="26.25" thickBot="1" x14ac:dyDescent="0.25">
      <c r="A49" s="61"/>
      <c r="B49" s="62"/>
      <c r="C49" s="63"/>
      <c r="D49" s="64"/>
      <c r="E49" s="65"/>
      <c r="F49" s="185"/>
      <c r="G49" s="204" t="s">
        <v>78</v>
      </c>
      <c r="H49" s="66" t="s">
        <v>38</v>
      </c>
      <c r="I49" s="67" t="s">
        <v>77</v>
      </c>
      <c r="J49" s="67" t="s">
        <v>77</v>
      </c>
      <c r="K49" s="68" t="s">
        <v>77</v>
      </c>
    </row>
    <row r="50" spans="1:11" s="28" customFormat="1" ht="42" customHeight="1" thickBot="1" x14ac:dyDescent="0.25">
      <c r="A50" s="45" t="s">
        <v>79</v>
      </c>
      <c r="B50" s="46" t="s">
        <v>80</v>
      </c>
      <c r="C50" s="47"/>
      <c r="D50" s="48">
        <f t="shared" ref="D50" si="12">D51+D55+D56+D59+D60+D61+D65+D66+D67+D71</f>
        <v>2674.6</v>
      </c>
      <c r="E50" s="49">
        <f>E51+E55+E56+E59+E60+E61+E65+E66+E67+E71</f>
        <v>2898.9999999999995</v>
      </c>
      <c r="F50" s="193">
        <f>F51+F55+F56+F59+F60+F61+F65+F66+F67+F71</f>
        <v>3064</v>
      </c>
      <c r="G50" s="202" t="s">
        <v>81</v>
      </c>
      <c r="H50" s="50" t="s">
        <v>16</v>
      </c>
      <c r="I50" s="51">
        <v>64.599999999999994</v>
      </c>
      <c r="J50" s="51">
        <v>66</v>
      </c>
      <c r="K50" s="52">
        <v>66</v>
      </c>
    </row>
    <row r="51" spans="1:11" s="28" customFormat="1" ht="38.25" x14ac:dyDescent="0.2">
      <c r="A51" s="53" t="s">
        <v>83</v>
      </c>
      <c r="B51" s="54" t="s">
        <v>84</v>
      </c>
      <c r="C51" s="55"/>
      <c r="D51" s="56">
        <f t="shared" ref="D51:E51" si="13">D53+D54</f>
        <v>1006.6999999999999</v>
      </c>
      <c r="E51" s="57">
        <f t="shared" si="13"/>
        <v>1190.0999999999999</v>
      </c>
      <c r="F51" s="184">
        <f>F53+F54</f>
        <v>1297.4000000000001</v>
      </c>
      <c r="G51" s="203" t="s">
        <v>89</v>
      </c>
      <c r="H51" s="58" t="s">
        <v>24</v>
      </c>
      <c r="I51" s="59" t="s">
        <v>90</v>
      </c>
      <c r="J51" s="59" t="s">
        <v>91</v>
      </c>
      <c r="K51" s="60" t="s">
        <v>91</v>
      </c>
    </row>
    <row r="52" spans="1:11" s="28" customFormat="1" ht="38.25" x14ac:dyDescent="0.2">
      <c r="A52" s="61"/>
      <c r="B52" s="62"/>
      <c r="C52" s="63"/>
      <c r="D52" s="64"/>
      <c r="E52" s="65"/>
      <c r="F52" s="185"/>
      <c r="G52" s="204" t="s">
        <v>85</v>
      </c>
      <c r="H52" s="66" t="s">
        <v>38</v>
      </c>
      <c r="I52" s="67" t="s">
        <v>86</v>
      </c>
      <c r="J52" s="67" t="s">
        <v>87</v>
      </c>
      <c r="K52" s="68" t="s">
        <v>88</v>
      </c>
    </row>
    <row r="53" spans="1:11" s="28" customFormat="1" x14ac:dyDescent="0.2">
      <c r="A53" s="61"/>
      <c r="B53" s="62"/>
      <c r="C53" s="63" t="s">
        <v>25</v>
      </c>
      <c r="D53" s="64">
        <v>955.4</v>
      </c>
      <c r="E53" s="65">
        <v>1128.0999999999999</v>
      </c>
      <c r="F53" s="185">
        <v>1229.2</v>
      </c>
      <c r="G53" s="204"/>
      <c r="H53" s="66"/>
      <c r="I53" s="67"/>
      <c r="J53" s="67"/>
      <c r="K53" s="68"/>
    </row>
    <row r="54" spans="1:11" s="28" customFormat="1" ht="13.5" thickBot="1" x14ac:dyDescent="0.25">
      <c r="A54" s="61"/>
      <c r="B54" s="62"/>
      <c r="C54" s="63" t="s">
        <v>26</v>
      </c>
      <c r="D54" s="64">
        <v>51.3</v>
      </c>
      <c r="E54" s="65">
        <v>62</v>
      </c>
      <c r="F54" s="185">
        <v>68.2</v>
      </c>
      <c r="G54" s="204"/>
      <c r="H54" s="66"/>
      <c r="I54" s="67"/>
      <c r="J54" s="67"/>
      <c r="K54" s="68"/>
    </row>
    <row r="55" spans="1:11" s="28" customFormat="1" ht="52.5" customHeight="1" thickBot="1" x14ac:dyDescent="0.25">
      <c r="A55" s="53" t="s">
        <v>92</v>
      </c>
      <c r="B55" s="54" t="s">
        <v>93</v>
      </c>
      <c r="C55" s="55" t="s">
        <v>26</v>
      </c>
      <c r="D55" s="69">
        <v>126.9</v>
      </c>
      <c r="E55" s="70">
        <v>128.30000000000001</v>
      </c>
      <c r="F55" s="186">
        <v>132.4</v>
      </c>
      <c r="G55" s="203" t="s">
        <v>94</v>
      </c>
      <c r="H55" s="58" t="s">
        <v>38</v>
      </c>
      <c r="I55" s="59" t="s">
        <v>70</v>
      </c>
      <c r="J55" s="59" t="s">
        <v>70</v>
      </c>
      <c r="K55" s="60" t="s">
        <v>70</v>
      </c>
    </row>
    <row r="56" spans="1:11" s="28" customFormat="1" ht="38.25" x14ac:dyDescent="0.2">
      <c r="A56" s="53" t="s">
        <v>95</v>
      </c>
      <c r="B56" s="54" t="s">
        <v>96</v>
      </c>
      <c r="C56" s="55"/>
      <c r="D56" s="56">
        <f t="shared" ref="D56:E56" si="14">D57+D58</f>
        <v>612.5</v>
      </c>
      <c r="E56" s="57">
        <f t="shared" si="14"/>
        <v>646.70000000000005</v>
      </c>
      <c r="F56" s="184">
        <f>F57+F58</f>
        <v>679</v>
      </c>
      <c r="G56" s="203" t="s">
        <v>97</v>
      </c>
      <c r="H56" s="58" t="s">
        <v>24</v>
      </c>
      <c r="I56" s="71">
        <v>1400</v>
      </c>
      <c r="J56" s="71">
        <v>1400</v>
      </c>
      <c r="K56" s="72">
        <v>1400</v>
      </c>
    </row>
    <row r="57" spans="1:11" s="28" customFormat="1" x14ac:dyDescent="0.2">
      <c r="A57" s="61"/>
      <c r="B57" s="62"/>
      <c r="C57" s="63" t="s">
        <v>25</v>
      </c>
      <c r="D57" s="64">
        <v>599.1</v>
      </c>
      <c r="E57" s="65">
        <v>632.6</v>
      </c>
      <c r="F57" s="185">
        <v>664.2</v>
      </c>
      <c r="G57" s="204"/>
      <c r="H57" s="66"/>
      <c r="I57" s="67"/>
      <c r="J57" s="67"/>
      <c r="K57" s="68"/>
    </row>
    <row r="58" spans="1:11" s="28" customFormat="1" ht="13.5" thickBot="1" x14ac:dyDescent="0.25">
      <c r="A58" s="61"/>
      <c r="B58" s="62"/>
      <c r="C58" s="63" t="s">
        <v>34</v>
      </c>
      <c r="D58" s="64">
        <v>13.4</v>
      </c>
      <c r="E58" s="65">
        <v>14.1</v>
      </c>
      <c r="F58" s="185">
        <v>14.8</v>
      </c>
      <c r="G58" s="204"/>
      <c r="H58" s="66"/>
      <c r="I58" s="67"/>
      <c r="J58" s="67"/>
      <c r="K58" s="68"/>
    </row>
    <row r="59" spans="1:11" s="28" customFormat="1" ht="39" thickBot="1" x14ac:dyDescent="0.25">
      <c r="A59" s="53" t="s">
        <v>98</v>
      </c>
      <c r="B59" s="54" t="s">
        <v>99</v>
      </c>
      <c r="C59" s="55" t="s">
        <v>25</v>
      </c>
      <c r="D59" s="69">
        <v>40.9</v>
      </c>
      <c r="E59" s="70">
        <v>40.9</v>
      </c>
      <c r="F59" s="186">
        <v>40.9</v>
      </c>
      <c r="G59" s="203" t="s">
        <v>100</v>
      </c>
      <c r="H59" s="58" t="s">
        <v>24</v>
      </c>
      <c r="I59" s="59" t="s">
        <v>101</v>
      </c>
      <c r="J59" s="59" t="s">
        <v>102</v>
      </c>
      <c r="K59" s="60" t="s">
        <v>103</v>
      </c>
    </row>
    <row r="60" spans="1:11" s="28" customFormat="1" ht="26.25" thickBot="1" x14ac:dyDescent="0.25">
      <c r="A60" s="53" t="s">
        <v>104</v>
      </c>
      <c r="B60" s="54" t="s">
        <v>105</v>
      </c>
      <c r="C60" s="55" t="s">
        <v>26</v>
      </c>
      <c r="D60" s="69">
        <v>258.60000000000002</v>
      </c>
      <c r="E60" s="70">
        <v>240</v>
      </c>
      <c r="F60" s="186">
        <v>240</v>
      </c>
      <c r="G60" s="203" t="s">
        <v>106</v>
      </c>
      <c r="H60" s="58" t="s">
        <v>24</v>
      </c>
      <c r="I60" s="59" t="s">
        <v>107</v>
      </c>
      <c r="J60" s="59" t="s">
        <v>107</v>
      </c>
      <c r="K60" s="60" t="s">
        <v>107</v>
      </c>
    </row>
    <row r="61" spans="1:11" s="28" customFormat="1" ht="38.25" x14ac:dyDescent="0.2">
      <c r="A61" s="53" t="s">
        <v>108</v>
      </c>
      <c r="B61" s="54" t="s">
        <v>109</v>
      </c>
      <c r="C61" s="55"/>
      <c r="D61" s="56">
        <f t="shared" ref="D61:E61" si="15">D62+D63+D64</f>
        <v>265.10000000000002</v>
      </c>
      <c r="E61" s="57">
        <f t="shared" si="15"/>
        <v>287.10000000000002</v>
      </c>
      <c r="F61" s="184">
        <f>F62+F63+F64</f>
        <v>296</v>
      </c>
      <c r="G61" s="203" t="s">
        <v>110</v>
      </c>
      <c r="H61" s="58" t="s">
        <v>38</v>
      </c>
      <c r="I61" s="59" t="s">
        <v>111</v>
      </c>
      <c r="J61" s="59" t="s">
        <v>111</v>
      </c>
      <c r="K61" s="60" t="s">
        <v>111</v>
      </c>
    </row>
    <row r="62" spans="1:11" s="28" customFormat="1" x14ac:dyDescent="0.2">
      <c r="A62" s="61"/>
      <c r="B62" s="62"/>
      <c r="C62" s="63" t="s">
        <v>34</v>
      </c>
      <c r="D62" s="64">
        <v>22.5</v>
      </c>
      <c r="E62" s="65">
        <v>27.8</v>
      </c>
      <c r="F62" s="185">
        <v>28</v>
      </c>
      <c r="G62" s="204"/>
      <c r="H62" s="66"/>
      <c r="I62" s="67"/>
      <c r="J62" s="67"/>
      <c r="K62" s="68"/>
    </row>
    <row r="63" spans="1:11" s="28" customFormat="1" x14ac:dyDescent="0.2">
      <c r="A63" s="61"/>
      <c r="B63" s="62"/>
      <c r="C63" s="63" t="s">
        <v>25</v>
      </c>
      <c r="D63" s="64">
        <v>187.6</v>
      </c>
      <c r="E63" s="65">
        <v>204.3</v>
      </c>
      <c r="F63" s="185">
        <v>213</v>
      </c>
      <c r="G63" s="204"/>
      <c r="H63" s="66"/>
      <c r="I63" s="67"/>
      <c r="J63" s="67"/>
      <c r="K63" s="68"/>
    </row>
    <row r="64" spans="1:11" s="28" customFormat="1" ht="13.5" thickBot="1" x14ac:dyDescent="0.25">
      <c r="A64" s="61"/>
      <c r="B64" s="62"/>
      <c r="C64" s="63" t="s">
        <v>33</v>
      </c>
      <c r="D64" s="64">
        <v>55</v>
      </c>
      <c r="E64" s="65">
        <v>55</v>
      </c>
      <c r="F64" s="185">
        <v>55</v>
      </c>
      <c r="G64" s="204"/>
      <c r="H64" s="66"/>
      <c r="I64" s="67"/>
      <c r="J64" s="67"/>
      <c r="K64" s="68"/>
    </row>
    <row r="65" spans="1:11" s="28" customFormat="1" ht="26.25" thickBot="1" x14ac:dyDescent="0.25">
      <c r="A65" s="53" t="s">
        <v>112</v>
      </c>
      <c r="B65" s="54" t="s">
        <v>113</v>
      </c>
      <c r="C65" s="55" t="s">
        <v>25</v>
      </c>
      <c r="D65" s="69">
        <v>24</v>
      </c>
      <c r="E65" s="70">
        <v>20</v>
      </c>
      <c r="F65" s="186">
        <v>20</v>
      </c>
      <c r="G65" s="203" t="s">
        <v>114</v>
      </c>
      <c r="H65" s="58" t="s">
        <v>38</v>
      </c>
      <c r="I65" s="59" t="s">
        <v>60</v>
      </c>
      <c r="J65" s="59" t="s">
        <v>115</v>
      </c>
      <c r="K65" s="60" t="s">
        <v>115</v>
      </c>
    </row>
    <row r="66" spans="1:11" s="28" customFormat="1" ht="39" thickBot="1" x14ac:dyDescent="0.25">
      <c r="A66" s="53" t="s">
        <v>116</v>
      </c>
      <c r="B66" s="54" t="s">
        <v>117</v>
      </c>
      <c r="C66" s="55" t="s">
        <v>25</v>
      </c>
      <c r="D66" s="69">
        <v>4</v>
      </c>
      <c r="E66" s="70">
        <v>4</v>
      </c>
      <c r="F66" s="186">
        <v>4</v>
      </c>
      <c r="G66" s="203" t="s">
        <v>118</v>
      </c>
      <c r="H66" s="58" t="s">
        <v>38</v>
      </c>
      <c r="I66" s="59" t="s">
        <v>111</v>
      </c>
      <c r="J66" s="59" t="s">
        <v>111</v>
      </c>
      <c r="K66" s="60" t="s">
        <v>111</v>
      </c>
    </row>
    <row r="67" spans="1:11" s="28" customFormat="1" ht="27" customHeight="1" x14ac:dyDescent="0.2">
      <c r="A67" s="53" t="s">
        <v>119</v>
      </c>
      <c r="B67" s="54" t="s">
        <v>120</v>
      </c>
      <c r="C67" s="55"/>
      <c r="D67" s="56">
        <f t="shared" ref="D67:E67" si="16">D68+D69+D70</f>
        <v>252.4</v>
      </c>
      <c r="E67" s="57">
        <f t="shared" si="16"/>
        <v>247.70000000000002</v>
      </c>
      <c r="F67" s="184">
        <f>F68+F69+F70</f>
        <v>260.10000000000002</v>
      </c>
      <c r="G67" s="203" t="s">
        <v>222</v>
      </c>
      <c r="H67" s="58" t="s">
        <v>38</v>
      </c>
      <c r="I67" s="71">
        <v>14</v>
      </c>
      <c r="J67" s="71">
        <v>14</v>
      </c>
      <c r="K67" s="72">
        <v>14</v>
      </c>
    </row>
    <row r="68" spans="1:11" s="28" customFormat="1" x14ac:dyDescent="0.2">
      <c r="A68" s="61"/>
      <c r="B68" s="62"/>
      <c r="C68" s="63" t="s">
        <v>34</v>
      </c>
      <c r="D68" s="64">
        <v>112</v>
      </c>
      <c r="E68" s="65">
        <v>97.4</v>
      </c>
      <c r="F68" s="185">
        <v>102.3</v>
      </c>
      <c r="G68" s="204"/>
      <c r="H68" s="66"/>
      <c r="I68" s="67"/>
      <c r="J68" s="67"/>
      <c r="K68" s="68"/>
    </row>
    <row r="69" spans="1:11" s="28" customFormat="1" x14ac:dyDescent="0.2">
      <c r="A69" s="61"/>
      <c r="B69" s="62"/>
      <c r="C69" s="63" t="s">
        <v>25</v>
      </c>
      <c r="D69" s="64">
        <v>139</v>
      </c>
      <c r="E69" s="65">
        <v>150.30000000000001</v>
      </c>
      <c r="F69" s="185">
        <v>157.80000000000001</v>
      </c>
      <c r="G69" s="204"/>
      <c r="H69" s="66"/>
      <c r="I69" s="67"/>
      <c r="J69" s="67"/>
      <c r="K69" s="68"/>
    </row>
    <row r="70" spans="1:11" s="28" customFormat="1" ht="13.5" thickBot="1" x14ac:dyDescent="0.25">
      <c r="A70" s="61"/>
      <c r="B70" s="62"/>
      <c r="C70" s="63" t="s">
        <v>33</v>
      </c>
      <c r="D70" s="64">
        <v>1.4</v>
      </c>
      <c r="E70" s="65">
        <v>0</v>
      </c>
      <c r="F70" s="185">
        <v>0</v>
      </c>
      <c r="G70" s="204"/>
      <c r="H70" s="66"/>
      <c r="I70" s="67"/>
      <c r="J70" s="67"/>
      <c r="K70" s="68"/>
    </row>
    <row r="71" spans="1:11" s="28" customFormat="1" ht="38.25" x14ac:dyDescent="0.2">
      <c r="A71" s="53" t="s">
        <v>122</v>
      </c>
      <c r="B71" s="54" t="s">
        <v>123</v>
      </c>
      <c r="C71" s="55" t="s">
        <v>25</v>
      </c>
      <c r="D71" s="56">
        <v>83.5</v>
      </c>
      <c r="E71" s="57">
        <v>94.2</v>
      </c>
      <c r="F71" s="184">
        <v>94.2</v>
      </c>
      <c r="G71" s="203" t="s">
        <v>217</v>
      </c>
      <c r="H71" s="58" t="s">
        <v>24</v>
      </c>
      <c r="I71" s="59" t="s">
        <v>126</v>
      </c>
      <c r="J71" s="59" t="s">
        <v>126</v>
      </c>
      <c r="K71" s="60" t="s">
        <v>126</v>
      </c>
    </row>
    <row r="72" spans="1:11" s="28" customFormat="1" ht="27" customHeight="1" thickBot="1" x14ac:dyDescent="0.25">
      <c r="A72" s="61"/>
      <c r="B72" s="62"/>
      <c r="C72" s="63"/>
      <c r="D72" s="64"/>
      <c r="E72" s="65"/>
      <c r="F72" s="185"/>
      <c r="G72" s="204" t="s">
        <v>124</v>
      </c>
      <c r="H72" s="66" t="s">
        <v>38</v>
      </c>
      <c r="I72" s="67" t="s">
        <v>125</v>
      </c>
      <c r="J72" s="67" t="s">
        <v>125</v>
      </c>
      <c r="K72" s="68" t="s">
        <v>125</v>
      </c>
    </row>
    <row r="73" spans="1:11" s="28" customFormat="1" ht="40.5" customHeight="1" thickBot="1" x14ac:dyDescent="0.25">
      <c r="A73" s="37" t="s">
        <v>127</v>
      </c>
      <c r="B73" s="38" t="s">
        <v>128</v>
      </c>
      <c r="C73" s="39"/>
      <c r="D73" s="40">
        <f t="shared" ref="D73" si="17">D74</f>
        <v>2837.8</v>
      </c>
      <c r="E73" s="41">
        <f>E74</f>
        <v>2434.4999999999995</v>
      </c>
      <c r="F73" s="182">
        <f>F74</f>
        <v>2483</v>
      </c>
      <c r="G73" s="201" t="s">
        <v>129</v>
      </c>
      <c r="H73" s="42" t="s">
        <v>16</v>
      </c>
      <c r="I73" s="43" t="s">
        <v>130</v>
      </c>
      <c r="J73" s="43" t="s">
        <v>130</v>
      </c>
      <c r="K73" s="44" t="s">
        <v>130</v>
      </c>
    </row>
    <row r="74" spans="1:11" s="28" customFormat="1" ht="39" thickBot="1" x14ac:dyDescent="0.25">
      <c r="A74" s="45" t="s">
        <v>131</v>
      </c>
      <c r="B74" s="46" t="s">
        <v>132</v>
      </c>
      <c r="C74" s="47"/>
      <c r="D74" s="144">
        <f>D75+D80+D83+D87+D88+D89+D90+D92+D93+D95+D98+D101+D102+D105</f>
        <v>2837.8</v>
      </c>
      <c r="E74" s="145">
        <f t="shared" ref="E74:F74" si="18">E75+E80+E83+E87+E88+E89+E90+E92+E93+E95+E98+E101+E102+E105</f>
        <v>2434.4999999999995</v>
      </c>
      <c r="F74" s="183">
        <f t="shared" si="18"/>
        <v>2483</v>
      </c>
      <c r="G74" s="202" t="s">
        <v>133</v>
      </c>
      <c r="H74" s="50" t="s">
        <v>16</v>
      </c>
      <c r="I74" s="51">
        <v>4</v>
      </c>
      <c r="J74" s="51">
        <v>4</v>
      </c>
      <c r="K74" s="52">
        <v>4</v>
      </c>
    </row>
    <row r="75" spans="1:11" s="28" customFormat="1" ht="25.5" x14ac:dyDescent="0.2">
      <c r="A75" s="53" t="s">
        <v>134</v>
      </c>
      <c r="B75" s="54" t="s">
        <v>135</v>
      </c>
      <c r="C75" s="55"/>
      <c r="D75" s="56">
        <f t="shared" ref="D75" si="19">D76+D77+D78+D79</f>
        <v>294.10000000000002</v>
      </c>
      <c r="E75" s="57">
        <f>E76+E77+E78+E79</f>
        <v>282.2</v>
      </c>
      <c r="F75" s="184">
        <f>F76+F77+F78+F79</f>
        <v>282.2</v>
      </c>
      <c r="G75" s="203" t="s">
        <v>136</v>
      </c>
      <c r="H75" s="58" t="s">
        <v>24</v>
      </c>
      <c r="I75" s="59" t="s">
        <v>137</v>
      </c>
      <c r="J75" s="59" t="s">
        <v>138</v>
      </c>
      <c r="K75" s="60" t="s">
        <v>139</v>
      </c>
    </row>
    <row r="76" spans="1:11" s="28" customFormat="1" x14ac:dyDescent="0.2">
      <c r="A76" s="61"/>
      <c r="B76" s="62"/>
      <c r="C76" s="63" t="s">
        <v>25</v>
      </c>
      <c r="D76" s="64">
        <v>116.2</v>
      </c>
      <c r="E76" s="65">
        <v>137</v>
      </c>
      <c r="F76" s="185">
        <v>137</v>
      </c>
      <c r="G76" s="204"/>
      <c r="H76" s="66"/>
      <c r="I76" s="67"/>
      <c r="J76" s="67"/>
      <c r="K76" s="68"/>
    </row>
    <row r="77" spans="1:11" s="28" customFormat="1" x14ac:dyDescent="0.2">
      <c r="A77" s="61"/>
      <c r="B77" s="62"/>
      <c r="C77" s="63" t="s">
        <v>34</v>
      </c>
      <c r="D77" s="64">
        <v>1.5</v>
      </c>
      <c r="E77" s="65">
        <v>1.5</v>
      </c>
      <c r="F77" s="185">
        <v>1.5</v>
      </c>
      <c r="G77" s="204"/>
      <c r="H77" s="66"/>
      <c r="I77" s="67"/>
      <c r="J77" s="67"/>
      <c r="K77" s="68"/>
    </row>
    <row r="78" spans="1:11" s="28" customFormat="1" x14ac:dyDescent="0.2">
      <c r="A78" s="61"/>
      <c r="B78" s="62"/>
      <c r="C78" s="63" t="s">
        <v>26</v>
      </c>
      <c r="D78" s="64">
        <v>162.4</v>
      </c>
      <c r="E78" s="65">
        <v>129.69999999999999</v>
      </c>
      <c r="F78" s="185">
        <v>129.69999999999999</v>
      </c>
      <c r="G78" s="204"/>
      <c r="H78" s="66"/>
      <c r="I78" s="67"/>
      <c r="J78" s="67"/>
      <c r="K78" s="68"/>
    </row>
    <row r="79" spans="1:11" s="28" customFormat="1" ht="13.5" thickBot="1" x14ac:dyDescent="0.25">
      <c r="A79" s="61"/>
      <c r="B79" s="62"/>
      <c r="C79" s="63" t="s">
        <v>33</v>
      </c>
      <c r="D79" s="64">
        <v>14</v>
      </c>
      <c r="E79" s="65">
        <v>14</v>
      </c>
      <c r="F79" s="185">
        <v>14</v>
      </c>
      <c r="G79" s="204"/>
      <c r="H79" s="66"/>
      <c r="I79" s="67"/>
      <c r="J79" s="67"/>
      <c r="K79" s="68"/>
    </row>
    <row r="80" spans="1:11" s="28" customFormat="1" ht="25.5" x14ac:dyDescent="0.2">
      <c r="A80" s="53" t="s">
        <v>140</v>
      </c>
      <c r="B80" s="54" t="s">
        <v>141</v>
      </c>
      <c r="C80" s="55"/>
      <c r="D80" s="56">
        <f t="shared" ref="D80:E80" si="20">D81+D82</f>
        <v>158.30000000000001</v>
      </c>
      <c r="E80" s="57">
        <f t="shared" si="20"/>
        <v>138</v>
      </c>
      <c r="F80" s="184">
        <f>F81+F82</f>
        <v>140</v>
      </c>
      <c r="G80" s="203" t="s">
        <v>142</v>
      </c>
      <c r="H80" s="58" t="s">
        <v>38</v>
      </c>
      <c r="I80" s="59" t="s">
        <v>143</v>
      </c>
      <c r="J80" s="59" t="s">
        <v>143</v>
      </c>
      <c r="K80" s="60" t="s">
        <v>143</v>
      </c>
    </row>
    <row r="81" spans="1:11" s="28" customFormat="1" x14ac:dyDescent="0.2">
      <c r="A81" s="61"/>
      <c r="B81" s="62"/>
      <c r="C81" s="63" t="s">
        <v>33</v>
      </c>
      <c r="D81" s="64">
        <v>45</v>
      </c>
      <c r="E81" s="65">
        <v>45</v>
      </c>
      <c r="F81" s="185">
        <v>47</v>
      </c>
      <c r="G81" s="204"/>
      <c r="H81" s="66"/>
      <c r="I81" s="67"/>
      <c r="J81" s="67"/>
      <c r="K81" s="68"/>
    </row>
    <row r="82" spans="1:11" s="28" customFormat="1" ht="13.5" thickBot="1" x14ac:dyDescent="0.25">
      <c r="A82" s="61"/>
      <c r="B82" s="62"/>
      <c r="C82" s="63" t="s">
        <v>25</v>
      </c>
      <c r="D82" s="64">
        <v>113.3</v>
      </c>
      <c r="E82" s="65">
        <v>93</v>
      </c>
      <c r="F82" s="185">
        <v>93</v>
      </c>
      <c r="G82" s="204"/>
      <c r="H82" s="66"/>
      <c r="I82" s="67"/>
      <c r="J82" s="67"/>
      <c r="K82" s="68"/>
    </row>
    <row r="83" spans="1:11" s="28" customFormat="1" ht="25.5" x14ac:dyDescent="0.2">
      <c r="A83" s="53" t="s">
        <v>144</v>
      </c>
      <c r="B83" s="54" t="s">
        <v>145</v>
      </c>
      <c r="C83" s="55"/>
      <c r="D83" s="56">
        <f t="shared" ref="D83" si="21">D85+D86</f>
        <v>100</v>
      </c>
      <c r="E83" s="57"/>
      <c r="F83" s="184"/>
      <c r="G83" s="203" t="s">
        <v>146</v>
      </c>
      <c r="H83" s="58" t="s">
        <v>38</v>
      </c>
      <c r="I83" s="59" t="s">
        <v>111</v>
      </c>
      <c r="J83" s="59"/>
      <c r="K83" s="60"/>
    </row>
    <row r="84" spans="1:11" s="28" customFormat="1" ht="25.5" x14ac:dyDescent="0.2">
      <c r="A84" s="61"/>
      <c r="B84" s="62"/>
      <c r="C84" s="63"/>
      <c r="D84" s="64"/>
      <c r="E84" s="65"/>
      <c r="F84" s="185"/>
      <c r="G84" s="204" t="s">
        <v>147</v>
      </c>
      <c r="H84" s="66" t="s">
        <v>38</v>
      </c>
      <c r="I84" s="67" t="s">
        <v>111</v>
      </c>
      <c r="J84" s="67"/>
      <c r="K84" s="68"/>
    </row>
    <row r="85" spans="1:11" s="28" customFormat="1" x14ac:dyDescent="0.2">
      <c r="A85" s="61"/>
      <c r="B85" s="62"/>
      <c r="C85" s="63" t="s">
        <v>25</v>
      </c>
      <c r="D85" s="64"/>
      <c r="E85" s="65"/>
      <c r="F85" s="185"/>
      <c r="G85" s="204"/>
      <c r="H85" s="66"/>
      <c r="I85" s="67"/>
      <c r="J85" s="67"/>
      <c r="K85" s="68"/>
    </row>
    <row r="86" spans="1:11" s="28" customFormat="1" ht="13.5" thickBot="1" x14ac:dyDescent="0.25">
      <c r="A86" s="61"/>
      <c r="B86" s="62"/>
      <c r="C86" s="63" t="s">
        <v>33</v>
      </c>
      <c r="D86" s="64">
        <v>100</v>
      </c>
      <c r="E86" s="65"/>
      <c r="F86" s="185"/>
      <c r="G86" s="204"/>
      <c r="H86" s="66"/>
      <c r="I86" s="67"/>
      <c r="J86" s="67"/>
      <c r="K86" s="68"/>
    </row>
    <row r="87" spans="1:11" s="28" customFormat="1" ht="26.25" thickBot="1" x14ac:dyDescent="0.25">
      <c r="A87" s="53" t="s">
        <v>148</v>
      </c>
      <c r="B87" s="54" t="s">
        <v>149</v>
      </c>
      <c r="C87" s="55" t="s">
        <v>25</v>
      </c>
      <c r="D87" s="69">
        <v>17</v>
      </c>
      <c r="E87" s="70">
        <v>15</v>
      </c>
      <c r="F87" s="186">
        <v>15</v>
      </c>
      <c r="G87" s="203" t="s">
        <v>150</v>
      </c>
      <c r="H87" s="58" t="s">
        <v>24</v>
      </c>
      <c r="I87" s="59" t="s">
        <v>223</v>
      </c>
      <c r="J87" s="59" t="s">
        <v>151</v>
      </c>
      <c r="K87" s="60" t="s">
        <v>151</v>
      </c>
    </row>
    <row r="88" spans="1:11" s="28" customFormat="1" ht="39" thickBot="1" x14ac:dyDescent="0.25">
      <c r="A88" s="53" t="s">
        <v>152</v>
      </c>
      <c r="B88" s="54" t="s">
        <v>153</v>
      </c>
      <c r="C88" s="55" t="s">
        <v>25</v>
      </c>
      <c r="D88" s="69">
        <v>14.5</v>
      </c>
      <c r="E88" s="70">
        <v>15</v>
      </c>
      <c r="F88" s="186">
        <v>15</v>
      </c>
      <c r="G88" s="203" t="s">
        <v>154</v>
      </c>
      <c r="H88" s="58" t="s">
        <v>38</v>
      </c>
      <c r="I88" s="59" t="s">
        <v>77</v>
      </c>
      <c r="J88" s="59" t="s">
        <v>77</v>
      </c>
      <c r="K88" s="60" t="s">
        <v>77</v>
      </c>
    </row>
    <row r="89" spans="1:11" s="28" customFormat="1" ht="39" thickBot="1" x14ac:dyDescent="0.25">
      <c r="A89" s="53" t="s">
        <v>155</v>
      </c>
      <c r="B89" s="54" t="s">
        <v>156</v>
      </c>
      <c r="C89" s="55" t="s">
        <v>25</v>
      </c>
      <c r="D89" s="69">
        <v>25</v>
      </c>
      <c r="E89" s="70">
        <v>20</v>
      </c>
      <c r="F89" s="186">
        <v>20</v>
      </c>
      <c r="G89" s="203" t="s">
        <v>157</v>
      </c>
      <c r="H89" s="58" t="s">
        <v>24</v>
      </c>
      <c r="I89" s="71">
        <v>140</v>
      </c>
      <c r="J89" s="71">
        <v>135</v>
      </c>
      <c r="K89" s="72">
        <v>135</v>
      </c>
    </row>
    <row r="90" spans="1:11" s="28" customFormat="1" ht="45" customHeight="1" x14ac:dyDescent="0.2">
      <c r="A90" s="73" t="s">
        <v>158</v>
      </c>
      <c r="B90" s="74" t="s">
        <v>159</v>
      </c>
      <c r="C90" s="75" t="s">
        <v>25</v>
      </c>
      <c r="D90" s="146">
        <v>60</v>
      </c>
      <c r="E90" s="76">
        <v>12</v>
      </c>
      <c r="F90" s="187">
        <v>12</v>
      </c>
      <c r="G90" s="205" t="s">
        <v>226</v>
      </c>
      <c r="H90" s="77" t="s">
        <v>38</v>
      </c>
      <c r="I90" s="78">
        <v>34</v>
      </c>
      <c r="J90" s="78">
        <v>34</v>
      </c>
      <c r="K90" s="79">
        <v>33</v>
      </c>
    </row>
    <row r="91" spans="1:11" s="28" customFormat="1" ht="28.5" customHeight="1" thickBot="1" x14ac:dyDescent="0.25">
      <c r="A91" s="80"/>
      <c r="B91" s="81"/>
      <c r="C91" s="82"/>
      <c r="D91" s="83"/>
      <c r="E91" s="84"/>
      <c r="F91" s="188"/>
      <c r="G91" s="206" t="s">
        <v>227</v>
      </c>
      <c r="H91" s="85" t="s">
        <v>38</v>
      </c>
      <c r="I91" s="86">
        <v>3</v>
      </c>
      <c r="J91" s="86"/>
      <c r="K91" s="87"/>
    </row>
    <row r="92" spans="1:11" s="28" customFormat="1" ht="28.5" customHeight="1" thickBot="1" x14ac:dyDescent="0.25">
      <c r="A92" s="53" t="s">
        <v>160</v>
      </c>
      <c r="B92" s="54" t="s">
        <v>161</v>
      </c>
      <c r="C92" s="55" t="s">
        <v>25</v>
      </c>
      <c r="D92" s="69">
        <v>12.6</v>
      </c>
      <c r="E92" s="70">
        <v>12.6</v>
      </c>
      <c r="F92" s="186">
        <v>12.6</v>
      </c>
      <c r="G92" s="203" t="s">
        <v>162</v>
      </c>
      <c r="H92" s="58" t="s">
        <v>38</v>
      </c>
      <c r="I92" s="59" t="s">
        <v>111</v>
      </c>
      <c r="J92" s="59" t="s">
        <v>111</v>
      </c>
      <c r="K92" s="60" t="s">
        <v>111</v>
      </c>
    </row>
    <row r="93" spans="1:11" s="28" customFormat="1" ht="38.25" x14ac:dyDescent="0.2">
      <c r="A93" s="53" t="s">
        <v>163</v>
      </c>
      <c r="B93" s="54" t="s">
        <v>164</v>
      </c>
      <c r="C93" s="55" t="s">
        <v>25</v>
      </c>
      <c r="D93" s="56">
        <v>57.1</v>
      </c>
      <c r="E93" s="57">
        <v>58.4</v>
      </c>
      <c r="F93" s="184">
        <v>63.4</v>
      </c>
      <c r="G93" s="203" t="s">
        <v>167</v>
      </c>
      <c r="H93" s="58" t="s">
        <v>24</v>
      </c>
      <c r="I93" s="59" t="s">
        <v>168</v>
      </c>
      <c r="J93" s="59" t="s">
        <v>126</v>
      </c>
      <c r="K93" s="60" t="s">
        <v>126</v>
      </c>
    </row>
    <row r="94" spans="1:11" s="28" customFormat="1" ht="39" thickBot="1" x14ac:dyDescent="0.25">
      <c r="A94" s="61"/>
      <c r="B94" s="62"/>
      <c r="C94" s="63"/>
      <c r="D94" s="64"/>
      <c r="E94" s="65"/>
      <c r="F94" s="185"/>
      <c r="G94" s="204" t="s">
        <v>165</v>
      </c>
      <c r="H94" s="66" t="s">
        <v>38</v>
      </c>
      <c r="I94" s="67" t="s">
        <v>61</v>
      </c>
      <c r="J94" s="67" t="s">
        <v>166</v>
      </c>
      <c r="K94" s="68" t="s">
        <v>166</v>
      </c>
    </row>
    <row r="95" spans="1:11" s="28" customFormat="1" ht="25.5" x14ac:dyDescent="0.2">
      <c r="A95" s="53" t="s">
        <v>169</v>
      </c>
      <c r="B95" s="54" t="s">
        <v>170</v>
      </c>
      <c r="C95" s="55"/>
      <c r="D95" s="56">
        <f t="shared" ref="D95:E95" si="22">D96+D97</f>
        <v>1881.6999999999998</v>
      </c>
      <c r="E95" s="57">
        <f t="shared" si="22"/>
        <v>1763.1999999999998</v>
      </c>
      <c r="F95" s="184">
        <f>F96+F97</f>
        <v>1804.7</v>
      </c>
      <c r="G95" s="203" t="s">
        <v>224</v>
      </c>
      <c r="H95" s="58" t="s">
        <v>38</v>
      </c>
      <c r="I95" s="71">
        <v>69.650000000000006</v>
      </c>
      <c r="J95" s="71">
        <v>75</v>
      </c>
      <c r="K95" s="72">
        <v>75</v>
      </c>
    </row>
    <row r="96" spans="1:11" s="28" customFormat="1" x14ac:dyDescent="0.2">
      <c r="A96" s="61"/>
      <c r="B96" s="62"/>
      <c r="C96" s="63" t="s">
        <v>26</v>
      </c>
      <c r="D96" s="64">
        <v>1362.6</v>
      </c>
      <c r="E96" s="65">
        <v>1046.5999999999999</v>
      </c>
      <c r="F96" s="185">
        <v>1070.4000000000001</v>
      </c>
      <c r="G96" s="204"/>
      <c r="H96" s="66"/>
      <c r="I96" s="67"/>
      <c r="J96" s="67"/>
      <c r="K96" s="68"/>
    </row>
    <row r="97" spans="1:11" s="28" customFormat="1" ht="13.5" thickBot="1" x14ac:dyDescent="0.25">
      <c r="A97" s="61"/>
      <c r="B97" s="62"/>
      <c r="C97" s="63" t="s">
        <v>25</v>
      </c>
      <c r="D97" s="64">
        <v>519.1</v>
      </c>
      <c r="E97" s="65">
        <v>716.6</v>
      </c>
      <c r="F97" s="185">
        <v>734.3</v>
      </c>
      <c r="G97" s="204"/>
      <c r="H97" s="66"/>
      <c r="I97" s="67"/>
      <c r="J97" s="67"/>
      <c r="K97" s="68"/>
    </row>
    <row r="98" spans="1:11" s="28" customFormat="1" ht="25.5" x14ac:dyDescent="0.2">
      <c r="A98" s="53" t="s">
        <v>171</v>
      </c>
      <c r="B98" s="54" t="s">
        <v>172</v>
      </c>
      <c r="C98" s="55"/>
      <c r="D98" s="56">
        <f t="shared" ref="D98:E98" si="23">D99+D100</f>
        <v>118.1</v>
      </c>
      <c r="E98" s="57">
        <f t="shared" si="23"/>
        <v>118.1</v>
      </c>
      <c r="F98" s="184">
        <f>F99+F100</f>
        <v>118.1</v>
      </c>
      <c r="G98" s="203" t="s">
        <v>225</v>
      </c>
      <c r="H98" s="58" t="s">
        <v>38</v>
      </c>
      <c r="I98" s="59">
        <v>7.75</v>
      </c>
      <c r="J98" s="59">
        <v>7.75</v>
      </c>
      <c r="K98" s="60">
        <v>7.75</v>
      </c>
    </row>
    <row r="99" spans="1:11" s="28" customFormat="1" x14ac:dyDescent="0.2">
      <c r="A99" s="61"/>
      <c r="B99" s="62"/>
      <c r="C99" s="63" t="s">
        <v>25</v>
      </c>
      <c r="D99" s="64">
        <v>24.4</v>
      </c>
      <c r="E99" s="65">
        <v>44.6</v>
      </c>
      <c r="F99" s="185">
        <v>44.6</v>
      </c>
      <c r="G99" s="204"/>
      <c r="H99" s="66"/>
      <c r="I99" s="67"/>
      <c r="J99" s="67"/>
      <c r="K99" s="68"/>
    </row>
    <row r="100" spans="1:11" s="28" customFormat="1" ht="13.5" thickBot="1" x14ac:dyDescent="0.25">
      <c r="A100" s="130"/>
      <c r="B100" s="131"/>
      <c r="C100" s="132" t="s">
        <v>26</v>
      </c>
      <c r="D100" s="133">
        <v>93.7</v>
      </c>
      <c r="E100" s="134">
        <v>73.5</v>
      </c>
      <c r="F100" s="189">
        <v>73.5</v>
      </c>
      <c r="G100" s="207"/>
      <c r="H100" s="88"/>
      <c r="I100" s="89"/>
      <c r="J100" s="89"/>
      <c r="K100" s="90"/>
    </row>
    <row r="101" spans="1:11" s="28" customFormat="1" ht="56.25" customHeight="1" x14ac:dyDescent="0.2">
      <c r="A101" s="135" t="s">
        <v>210</v>
      </c>
      <c r="B101" s="136" t="s">
        <v>211</v>
      </c>
      <c r="C101" s="137" t="s">
        <v>25</v>
      </c>
      <c r="D101" s="147">
        <v>12</v>
      </c>
      <c r="E101" s="138"/>
      <c r="F101" s="194"/>
      <c r="G101" s="19" t="s">
        <v>214</v>
      </c>
      <c r="H101" s="20" t="s">
        <v>16</v>
      </c>
      <c r="I101" s="170">
        <v>26</v>
      </c>
      <c r="J101" s="170"/>
      <c r="K101" s="171"/>
    </row>
    <row r="102" spans="1:11" s="28" customFormat="1" ht="25.5" x14ac:dyDescent="0.2">
      <c r="A102" s="8"/>
      <c r="B102" s="9"/>
      <c r="C102" s="10" t="s">
        <v>26</v>
      </c>
      <c r="D102" s="11">
        <v>67.400000000000006</v>
      </c>
      <c r="E102" s="18"/>
      <c r="F102" s="195"/>
      <c r="G102" s="21" t="s">
        <v>218</v>
      </c>
      <c r="H102" s="17" t="s">
        <v>16</v>
      </c>
      <c r="I102" s="172">
        <v>75</v>
      </c>
      <c r="J102" s="172"/>
      <c r="K102" s="173"/>
    </row>
    <row r="103" spans="1:11" s="28" customFormat="1" ht="25.5" x14ac:dyDescent="0.2">
      <c r="A103" s="12"/>
      <c r="B103" s="13"/>
      <c r="C103" s="14"/>
      <c r="D103" s="15"/>
      <c r="E103" s="16"/>
      <c r="F103" s="196"/>
      <c r="G103" s="21" t="s">
        <v>212</v>
      </c>
      <c r="H103" s="17" t="s">
        <v>38</v>
      </c>
      <c r="I103" s="172">
        <v>18</v>
      </c>
      <c r="J103" s="172"/>
      <c r="K103" s="173"/>
    </row>
    <row r="104" spans="1:11" s="28" customFormat="1" ht="27" customHeight="1" thickBot="1" x14ac:dyDescent="0.25">
      <c r="A104" s="139"/>
      <c r="B104" s="140"/>
      <c r="C104" s="141"/>
      <c r="D104" s="142"/>
      <c r="E104" s="143"/>
      <c r="F104" s="197"/>
      <c r="G104" s="22" t="s">
        <v>219</v>
      </c>
      <c r="H104" s="23" t="s">
        <v>38</v>
      </c>
      <c r="I104" s="174">
        <v>8</v>
      </c>
      <c r="J104" s="174"/>
      <c r="K104" s="175"/>
    </row>
    <row r="105" spans="1:11" s="28" customFormat="1" ht="29.25" customHeight="1" thickBot="1" x14ac:dyDescent="0.25">
      <c r="A105" s="8" t="s">
        <v>228</v>
      </c>
      <c r="B105" s="9" t="s">
        <v>229</v>
      </c>
      <c r="C105" s="10" t="s">
        <v>25</v>
      </c>
      <c r="D105" s="148">
        <v>20</v>
      </c>
      <c r="E105" s="127"/>
      <c r="F105" s="198"/>
      <c r="G105" s="128" t="s">
        <v>232</v>
      </c>
      <c r="H105" s="129" t="s">
        <v>24</v>
      </c>
      <c r="I105" s="176">
        <v>11</v>
      </c>
      <c r="J105" s="176"/>
      <c r="K105" s="177"/>
    </row>
    <row r="106" spans="1:11" s="28" customFormat="1" ht="39" thickBot="1" x14ac:dyDescent="0.25">
      <c r="A106" s="37" t="s">
        <v>173</v>
      </c>
      <c r="B106" s="38" t="s">
        <v>174</v>
      </c>
      <c r="C106" s="39"/>
      <c r="D106" s="40">
        <f t="shared" ref="D106:E106" si="24">D107</f>
        <v>22</v>
      </c>
      <c r="E106" s="41">
        <f t="shared" si="24"/>
        <v>20</v>
      </c>
      <c r="F106" s="182">
        <f>F107</f>
        <v>20</v>
      </c>
      <c r="G106" s="210" t="s">
        <v>175</v>
      </c>
      <c r="H106" s="91" t="s">
        <v>16</v>
      </c>
      <c r="I106" s="92" t="s">
        <v>82</v>
      </c>
      <c r="J106" s="92" t="s">
        <v>82</v>
      </c>
      <c r="K106" s="93" t="s">
        <v>82</v>
      </c>
    </row>
    <row r="107" spans="1:11" s="28" customFormat="1" ht="39" thickBot="1" x14ac:dyDescent="0.25">
      <c r="A107" s="45" t="s">
        <v>176</v>
      </c>
      <c r="B107" s="46" t="s">
        <v>177</v>
      </c>
      <c r="C107" s="47"/>
      <c r="D107" s="48">
        <f t="shared" ref="D107:E107" si="25">D108</f>
        <v>22</v>
      </c>
      <c r="E107" s="49">
        <f t="shared" si="25"/>
        <v>20</v>
      </c>
      <c r="F107" s="193">
        <f>F108</f>
        <v>20</v>
      </c>
      <c r="G107" s="202" t="s">
        <v>178</v>
      </c>
      <c r="H107" s="50" t="s">
        <v>38</v>
      </c>
      <c r="I107" s="94" t="s">
        <v>179</v>
      </c>
      <c r="J107" s="94" t="s">
        <v>179</v>
      </c>
      <c r="K107" s="95" t="s">
        <v>179</v>
      </c>
    </row>
    <row r="108" spans="1:11" s="28" customFormat="1" ht="25.5" x14ac:dyDescent="0.2">
      <c r="A108" s="53" t="s">
        <v>180</v>
      </c>
      <c r="B108" s="54" t="s">
        <v>181</v>
      </c>
      <c r="C108" s="55" t="s">
        <v>25</v>
      </c>
      <c r="D108" s="56">
        <v>22</v>
      </c>
      <c r="E108" s="57">
        <v>20</v>
      </c>
      <c r="F108" s="184">
        <v>20</v>
      </c>
      <c r="G108" s="203" t="s">
        <v>182</v>
      </c>
      <c r="H108" s="58" t="s">
        <v>38</v>
      </c>
      <c r="I108" s="59" t="s">
        <v>121</v>
      </c>
      <c r="J108" s="59" t="s">
        <v>121</v>
      </c>
      <c r="K108" s="60" t="s">
        <v>121</v>
      </c>
    </row>
    <row r="109" spans="1:11" s="28" customFormat="1" ht="19.5" customHeight="1" thickBot="1" x14ac:dyDescent="0.25">
      <c r="A109" s="96"/>
      <c r="B109" s="97"/>
      <c r="C109" s="98"/>
      <c r="D109" s="99"/>
      <c r="E109" s="100"/>
      <c r="F109" s="199"/>
      <c r="G109" s="211" t="s">
        <v>183</v>
      </c>
      <c r="H109" s="101" t="s">
        <v>24</v>
      </c>
      <c r="I109" s="102" t="s">
        <v>121</v>
      </c>
      <c r="J109" s="102" t="s">
        <v>121</v>
      </c>
      <c r="K109" s="103" t="s">
        <v>121</v>
      </c>
    </row>
    <row r="111" spans="1:11" ht="15" x14ac:dyDescent="0.25">
      <c r="B111" s="213" t="s">
        <v>184</v>
      </c>
      <c r="C111" s="214"/>
      <c r="D111" s="215"/>
      <c r="E111" s="215"/>
      <c r="F111" s="215"/>
    </row>
    <row r="112" spans="1:11" ht="13.5" thickBot="1" x14ac:dyDescent="0.25">
      <c r="B112" s="26"/>
      <c r="C112" s="26"/>
      <c r="F112" s="26" t="s">
        <v>207</v>
      </c>
    </row>
    <row r="113" spans="2:9" ht="52.5" customHeight="1" x14ac:dyDescent="0.2">
      <c r="B113" s="104" t="s">
        <v>186</v>
      </c>
      <c r="C113" s="105"/>
      <c r="D113" s="104" t="s">
        <v>215</v>
      </c>
      <c r="E113" s="106" t="s">
        <v>208</v>
      </c>
      <c r="F113" s="107" t="s">
        <v>209</v>
      </c>
    </row>
    <row r="114" spans="2:9" x14ac:dyDescent="0.2">
      <c r="B114" s="108" t="s">
        <v>216</v>
      </c>
      <c r="C114" s="109"/>
      <c r="D114" s="110">
        <f>D115</f>
        <v>29322.699999999997</v>
      </c>
      <c r="E114" s="111">
        <f t="shared" ref="E114:F114" si="26">E115</f>
        <v>29032.899999999998</v>
      </c>
      <c r="F114" s="112">
        <f t="shared" si="26"/>
        <v>29355.3</v>
      </c>
      <c r="G114" s="113"/>
      <c r="H114" s="113"/>
      <c r="I114" s="113"/>
    </row>
    <row r="115" spans="2:9" x14ac:dyDescent="0.2">
      <c r="B115" s="114" t="s">
        <v>196</v>
      </c>
      <c r="C115" s="115"/>
      <c r="D115" s="116">
        <f>D116+D120+D121+D122</f>
        <v>29322.699999999997</v>
      </c>
      <c r="E115" s="117">
        <f t="shared" ref="E115:F115" si="27">E116+E120+E121+E122</f>
        <v>29032.899999999998</v>
      </c>
      <c r="F115" s="118">
        <f t="shared" si="27"/>
        <v>29355.3</v>
      </c>
      <c r="G115" s="119"/>
      <c r="H115" s="120"/>
      <c r="I115" s="119"/>
    </row>
    <row r="116" spans="2:9" x14ac:dyDescent="0.2">
      <c r="B116" s="121" t="s">
        <v>197</v>
      </c>
      <c r="C116" s="115"/>
      <c r="D116" s="116">
        <f>D117</f>
        <v>28728.899999999998</v>
      </c>
      <c r="E116" s="117">
        <f t="shared" ref="E116:F116" si="28">E117</f>
        <v>28557.1</v>
      </c>
      <c r="F116" s="118">
        <f t="shared" si="28"/>
        <v>28867.8</v>
      </c>
      <c r="G116" s="119"/>
      <c r="H116" s="119"/>
      <c r="I116" s="119"/>
    </row>
    <row r="117" spans="2:9" ht="25.5" x14ac:dyDescent="0.2">
      <c r="B117" s="121" t="s">
        <v>198</v>
      </c>
      <c r="C117" s="115"/>
      <c r="D117" s="116">
        <f>D118+D119</f>
        <v>28728.899999999998</v>
      </c>
      <c r="E117" s="117">
        <f t="shared" ref="E117:F117" si="29">E118+E119</f>
        <v>28557.1</v>
      </c>
      <c r="F117" s="118">
        <f t="shared" si="29"/>
        <v>28867.8</v>
      </c>
      <c r="G117" s="119"/>
      <c r="H117" s="119"/>
      <c r="I117" s="119"/>
    </row>
    <row r="118" spans="2:9" ht="26.25" customHeight="1" x14ac:dyDescent="0.2">
      <c r="B118" s="121" t="s">
        <v>199</v>
      </c>
      <c r="C118" s="115"/>
      <c r="D118" s="116">
        <f>D12+D16+D18+D24+D26+D32+D36+D40+D44+D53+D57+D59+D63+D65+D66+D69+D71+D76+D82+D85+D87+D88+D89+D90+D92+D93+D97+D99+D101+D103+D105+D108</f>
        <v>12858.2</v>
      </c>
      <c r="E118" s="117">
        <f>E12+E16+E18+E26+E32+E36+E40+E44+E53+E57+E59+E63+E65+E66+E69+E71+E76+E82+E85+E87+E88+E89+E90+E92+E93+E97+E99+E103+E108</f>
        <v>13404</v>
      </c>
      <c r="F118" s="118">
        <f>F12+F16+F18+F26+F32+F36+F40+F44+F53+F57+F59+F63+F65+F66+F69+F71+F76+F82+F85+F87+F88+F89+F90+F92+F93+F97+F99+F103+F108</f>
        <v>13516.3</v>
      </c>
      <c r="G118" s="119"/>
      <c r="H118" s="119"/>
      <c r="I118" s="119"/>
    </row>
    <row r="119" spans="2:9" ht="25.5" x14ac:dyDescent="0.2">
      <c r="B119" s="121" t="s">
        <v>200</v>
      </c>
      <c r="C119" s="115"/>
      <c r="D119" s="116">
        <f>D13+D15+D19+D22+D23+D28+D33+D45+D46+D47+D48+D54+D55+D60+D78+D96+D100+D102</f>
        <v>15870.699999999997</v>
      </c>
      <c r="E119" s="117">
        <f t="shared" ref="E119:F119" si="30">E13+E15+E19+E22+E23+E28+E33+E45+E46+E47+E48+E54+E55+E60+E78+E96+E100</f>
        <v>15153.1</v>
      </c>
      <c r="F119" s="118">
        <f t="shared" si="30"/>
        <v>15351.5</v>
      </c>
      <c r="G119" s="119"/>
      <c r="H119" s="119"/>
      <c r="I119" s="119"/>
    </row>
    <row r="120" spans="2:9" x14ac:dyDescent="0.2">
      <c r="B120" s="121" t="s">
        <v>203</v>
      </c>
      <c r="C120" s="115"/>
      <c r="D120" s="116">
        <f>D30</f>
        <v>31.3</v>
      </c>
      <c r="E120" s="117">
        <f t="shared" ref="E120:F120" si="31">E30</f>
        <v>28.7</v>
      </c>
      <c r="F120" s="118">
        <f t="shared" si="31"/>
        <v>29</v>
      </c>
      <c r="G120" s="119"/>
      <c r="H120" s="119"/>
      <c r="I120" s="119"/>
    </row>
    <row r="121" spans="2:9" ht="25.5" x14ac:dyDescent="0.2">
      <c r="B121" s="121" t="s">
        <v>204</v>
      </c>
      <c r="C121" s="115"/>
      <c r="D121" s="116">
        <f>D20+D27+D39+D64+D70+D79+D81+D86</f>
        <v>292.39999999999998</v>
      </c>
      <c r="E121" s="117">
        <f t="shared" ref="E121:F121" si="32">E20+E27+E39+E64+E70+E79+E81+E86</f>
        <v>190.1</v>
      </c>
      <c r="F121" s="118">
        <f t="shared" si="32"/>
        <v>192.5</v>
      </c>
      <c r="G121" s="119"/>
      <c r="H121" s="119"/>
      <c r="I121" s="119"/>
    </row>
    <row r="122" spans="2:9" ht="13.5" thickBot="1" x14ac:dyDescent="0.25">
      <c r="B122" s="122" t="s">
        <v>205</v>
      </c>
      <c r="C122" s="123"/>
      <c r="D122" s="124">
        <f>D21+D29+D34+D37+D58+D62+D68+D77</f>
        <v>270.10000000000002</v>
      </c>
      <c r="E122" s="125">
        <f>E21+E29+E34+E37+E58+E62+E68+E77</f>
        <v>257</v>
      </c>
      <c r="F122" s="126">
        <f>F21+F29+F34+F37+F58+F62+F68+F77</f>
        <v>266</v>
      </c>
      <c r="G122" s="119"/>
      <c r="H122" s="119"/>
      <c r="I122" s="119"/>
    </row>
  </sheetData>
  <mergeCells count="13">
    <mergeCell ref="B111:F111"/>
    <mergeCell ref="G5:K5"/>
    <mergeCell ref="D5:D7"/>
    <mergeCell ref="I6:K6"/>
    <mergeCell ref="H1:K1"/>
    <mergeCell ref="A2:K2"/>
    <mergeCell ref="A5:A7"/>
    <mergeCell ref="B5:B7"/>
    <mergeCell ref="C5:C7"/>
    <mergeCell ref="E5:E7"/>
    <mergeCell ref="F5:F7"/>
    <mergeCell ref="G6:G7"/>
    <mergeCell ref="H6:H7"/>
  </mergeCells>
  <pageMargins left="0.86614173228346458" right="0.39370078740157483" top="0.56999999999999995" bottom="0.39370078740157483" header="0.45" footer="0.3937007874015748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2"/>
  <sheetViews>
    <sheetView workbookViewId="0">
      <selection activeCell="D34" sqref="D34"/>
    </sheetView>
  </sheetViews>
  <sheetFormatPr defaultColWidth="9.140625" defaultRowHeight="15" x14ac:dyDescent="0.25"/>
  <cols>
    <col min="1" max="1" width="36.140625" style="1" customWidth="1"/>
    <col min="2" max="2" width="0" style="1" hidden="1" customWidth="1"/>
    <col min="3" max="4" width="12.42578125" style="1" customWidth="1"/>
    <col min="5" max="5" width="10.28515625" style="1" customWidth="1"/>
    <col min="6" max="6" width="1.5703125" style="1" customWidth="1"/>
    <col min="7" max="7" width="8.7109375" style="1" customWidth="1"/>
    <col min="8" max="8" width="10.28515625" style="1" customWidth="1"/>
    <col min="9" max="9" width="0" style="1" hidden="1" customWidth="1"/>
    <col min="10" max="16384" width="9.140625" style="1"/>
  </cols>
  <sheetData>
    <row r="2" spans="1:8" x14ac:dyDescent="0.25">
      <c r="A2" s="238" t="s">
        <v>184</v>
      </c>
      <c r="B2" s="239"/>
      <c r="C2" s="239"/>
      <c r="D2" s="239"/>
      <c r="E2" s="239"/>
      <c r="F2" s="239"/>
      <c r="G2" s="239"/>
      <c r="H2" s="239"/>
    </row>
    <row r="4" spans="1:8" x14ac:dyDescent="0.25">
      <c r="G4" s="240" t="s">
        <v>185</v>
      </c>
      <c r="H4" s="239"/>
    </row>
    <row r="6" spans="1:8" ht="63.75" x14ac:dyDescent="0.25">
      <c r="A6" s="2" t="s">
        <v>186</v>
      </c>
      <c r="C6" s="2" t="s">
        <v>187</v>
      </c>
      <c r="D6" s="2" t="s">
        <v>188</v>
      </c>
      <c r="E6" s="2" t="s">
        <v>189</v>
      </c>
      <c r="F6" s="241" t="s">
        <v>190</v>
      </c>
      <c r="G6" s="237"/>
      <c r="H6" s="2" t="s">
        <v>191</v>
      </c>
    </row>
    <row r="7" spans="1:8" x14ac:dyDescent="0.25">
      <c r="A7" s="3" t="s">
        <v>192</v>
      </c>
      <c r="C7" s="4">
        <v>12923.6</v>
      </c>
      <c r="D7" s="4">
        <v>28718.2</v>
      </c>
      <c r="E7" s="4">
        <v>28450.400000000001</v>
      </c>
      <c r="F7" s="236">
        <v>29178.1</v>
      </c>
      <c r="G7" s="237"/>
      <c r="H7" s="4">
        <v>29640.5</v>
      </c>
    </row>
    <row r="8" spans="1:8" x14ac:dyDescent="0.25">
      <c r="A8" s="3" t="s">
        <v>193</v>
      </c>
      <c r="C8" s="4">
        <v>12921.3</v>
      </c>
      <c r="D8" s="4">
        <v>28676.799999999999</v>
      </c>
      <c r="E8" s="4">
        <v>28409</v>
      </c>
      <c r="F8" s="236">
        <v>29178.1</v>
      </c>
      <c r="G8" s="237"/>
      <c r="H8" s="4">
        <v>29640.5</v>
      </c>
    </row>
    <row r="9" spans="1:8" x14ac:dyDescent="0.25">
      <c r="A9" s="3" t="s">
        <v>194</v>
      </c>
      <c r="C9" s="4">
        <v>11047.4</v>
      </c>
      <c r="D9" s="4">
        <v>23096.1</v>
      </c>
      <c r="E9" s="4">
        <v>23369.8</v>
      </c>
      <c r="F9" s="236">
        <v>0</v>
      </c>
      <c r="G9" s="237"/>
      <c r="H9" s="4">
        <v>0</v>
      </c>
    </row>
    <row r="10" spans="1:8" x14ac:dyDescent="0.25">
      <c r="A10" s="3" t="s">
        <v>195</v>
      </c>
      <c r="C10" s="4">
        <v>2.2999999999999998</v>
      </c>
      <c r="D10" s="4">
        <v>41.4</v>
      </c>
      <c r="E10" s="4">
        <v>41.4</v>
      </c>
      <c r="F10" s="236">
        <v>0</v>
      </c>
      <c r="G10" s="237"/>
      <c r="H10" s="4">
        <v>0</v>
      </c>
    </row>
    <row r="11" spans="1:8" x14ac:dyDescent="0.25">
      <c r="A11" s="3" t="s">
        <v>196</v>
      </c>
      <c r="C11" s="4">
        <v>12923.6</v>
      </c>
      <c r="D11" s="4">
        <v>28718.2</v>
      </c>
      <c r="E11" s="4">
        <v>28450.400000000001</v>
      </c>
      <c r="F11" s="236">
        <v>29178.1</v>
      </c>
      <c r="G11" s="237"/>
      <c r="H11" s="4">
        <v>29640.5</v>
      </c>
    </row>
    <row r="12" spans="1:8" x14ac:dyDescent="0.25">
      <c r="A12" s="5" t="s">
        <v>197</v>
      </c>
      <c r="C12" s="4">
        <v>12853.9</v>
      </c>
      <c r="D12" s="4">
        <v>28141.9</v>
      </c>
      <c r="E12" s="4">
        <v>27874.1</v>
      </c>
      <c r="F12" s="236">
        <v>28652.3</v>
      </c>
      <c r="G12" s="237"/>
      <c r="H12" s="4">
        <v>29103</v>
      </c>
    </row>
    <row r="13" spans="1:8" ht="25.5" x14ac:dyDescent="0.25">
      <c r="A13" s="5" t="s">
        <v>198</v>
      </c>
      <c r="C13" s="4">
        <v>12853.9</v>
      </c>
      <c r="D13" s="4">
        <v>28141.9</v>
      </c>
      <c r="E13" s="4">
        <v>27874.1</v>
      </c>
      <c r="F13" s="236">
        <v>28652.3</v>
      </c>
      <c r="G13" s="237"/>
      <c r="H13" s="4">
        <v>29103</v>
      </c>
    </row>
    <row r="14" spans="1:8" x14ac:dyDescent="0.25">
      <c r="A14" s="5" t="s">
        <v>199</v>
      </c>
      <c r="C14" s="4">
        <v>5454.4</v>
      </c>
      <c r="D14" s="4">
        <v>13206.5</v>
      </c>
      <c r="E14" s="4">
        <v>12938.7</v>
      </c>
      <c r="F14" s="236">
        <v>13499.2</v>
      </c>
      <c r="G14" s="237"/>
      <c r="H14" s="4">
        <v>13751.5</v>
      </c>
    </row>
    <row r="15" spans="1:8" ht="25.5" x14ac:dyDescent="0.25">
      <c r="A15" s="5" t="s">
        <v>200</v>
      </c>
      <c r="C15" s="4">
        <v>7399.5</v>
      </c>
      <c r="D15" s="4">
        <v>14935.4</v>
      </c>
      <c r="E15" s="4">
        <v>14935.4</v>
      </c>
      <c r="F15" s="236">
        <v>15153.1</v>
      </c>
      <c r="G15" s="237"/>
      <c r="H15" s="4">
        <v>15351.5</v>
      </c>
    </row>
    <row r="16" spans="1:8" x14ac:dyDescent="0.25">
      <c r="A16" s="5" t="s">
        <v>201</v>
      </c>
      <c r="C16" s="4">
        <v>0</v>
      </c>
      <c r="D16" s="4">
        <v>0</v>
      </c>
      <c r="E16" s="4">
        <v>0</v>
      </c>
      <c r="F16" s="236">
        <v>0</v>
      </c>
      <c r="G16" s="237"/>
      <c r="H16" s="4">
        <v>0</v>
      </c>
    </row>
    <row r="17" spans="1:8" ht="25.5" x14ac:dyDescent="0.25">
      <c r="A17" s="5" t="s">
        <v>202</v>
      </c>
      <c r="C17" s="4">
        <v>0</v>
      </c>
      <c r="D17" s="4">
        <v>0</v>
      </c>
      <c r="E17" s="4">
        <v>0</v>
      </c>
      <c r="F17" s="236">
        <v>0</v>
      </c>
      <c r="G17" s="237"/>
      <c r="H17" s="4">
        <v>0</v>
      </c>
    </row>
    <row r="18" spans="1:8" x14ac:dyDescent="0.25">
      <c r="A18" s="5" t="s">
        <v>203</v>
      </c>
      <c r="C18" s="4">
        <v>4</v>
      </c>
      <c r="D18" s="4">
        <v>31.3</v>
      </c>
      <c r="E18" s="4">
        <v>31.3</v>
      </c>
      <c r="F18" s="236">
        <v>28.7</v>
      </c>
      <c r="G18" s="237"/>
      <c r="H18" s="4">
        <v>29</v>
      </c>
    </row>
    <row r="19" spans="1:8" ht="25.5" x14ac:dyDescent="0.25">
      <c r="A19" s="5" t="s">
        <v>204</v>
      </c>
      <c r="C19" s="4">
        <v>43.1</v>
      </c>
      <c r="D19" s="4">
        <v>292.39999999999998</v>
      </c>
      <c r="E19" s="4">
        <v>292.39999999999998</v>
      </c>
      <c r="F19" s="236">
        <v>240.1</v>
      </c>
      <c r="G19" s="237"/>
      <c r="H19" s="4">
        <v>242.5</v>
      </c>
    </row>
    <row r="20" spans="1:8" x14ac:dyDescent="0.25">
      <c r="A20" s="5" t="s">
        <v>205</v>
      </c>
      <c r="C20" s="4">
        <v>22.6</v>
      </c>
      <c r="D20" s="4">
        <v>252.6</v>
      </c>
      <c r="E20" s="4">
        <v>252.6</v>
      </c>
      <c r="F20" s="236">
        <v>257</v>
      </c>
      <c r="G20" s="237"/>
      <c r="H20" s="4">
        <v>266</v>
      </c>
    </row>
    <row r="22" spans="1:8" x14ac:dyDescent="0.25">
      <c r="A22" s="6" t="s">
        <v>206</v>
      </c>
    </row>
  </sheetData>
  <mergeCells count="17">
    <mergeCell ref="F16:G16"/>
    <mergeCell ref="F17:G17"/>
    <mergeCell ref="F18:G18"/>
    <mergeCell ref="F19:G19"/>
    <mergeCell ref="F20:G20"/>
    <mergeCell ref="F15:G15"/>
    <mergeCell ref="A2:H2"/>
    <mergeCell ref="G4:H4"/>
    <mergeCell ref="F6:G6"/>
    <mergeCell ref="F7:G7"/>
    <mergeCell ref="F8:G8"/>
    <mergeCell ref="F9:G9"/>
    <mergeCell ref="F10:G10"/>
    <mergeCell ref="F11:G11"/>
    <mergeCell ref="F12:G12"/>
    <mergeCell ref="F13:G13"/>
    <mergeCell ref="F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21 švietimo finansav.</vt:lpstr>
      <vt:lpstr>Lapas1</vt:lpstr>
      <vt:lpstr>'21 švietimo finansav.'!Print_Titles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Romualda Poškevičienė</dc:creator>
  <cp:lastModifiedBy>Romualda Poškevičienė</cp:lastModifiedBy>
  <cp:lastPrinted>2020-01-31T09:34:28Z</cp:lastPrinted>
  <dcterms:created xsi:type="dcterms:W3CDTF">2019-11-13T13:52:30Z</dcterms:created>
  <dcterms:modified xsi:type="dcterms:W3CDTF">2020-01-31T09:34:34Z</dcterms:modified>
</cp:coreProperties>
</file>