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Balkauskaite\Desktop\"/>
    </mc:Choice>
  </mc:AlternateContent>
  <bookViews>
    <workbookView xWindow="0" yWindow="0" windowWidth="28800" windowHeight="12735" tabRatio="599"/>
  </bookViews>
  <sheets>
    <sheet name="1 lent tesinys" sheetId="2" r:id="rId1"/>
    <sheet name="1 lentele" sheetId="4" r:id="rId2"/>
    <sheet name="2 lentele" sheetId="3" r:id="rId3"/>
  </sheets>
  <definedNames>
    <definedName name="_xlnm.Print_Area" localSheetId="1">'1 lentele'!$A$1:$U$48</definedName>
    <definedName name="_xlnm.Print_Titles" localSheetId="1">'1 lentele'!$8:$10</definedName>
  </definedNames>
  <calcPr calcId="152511" fullCalcOnLoad="1"/>
</workbook>
</file>

<file path=xl/calcChain.xml><?xml version="1.0" encoding="utf-8"?>
<calcChain xmlns="http://schemas.openxmlformats.org/spreadsheetml/2006/main">
  <c r="D8" i="2" l="1"/>
  <c r="D9" i="2"/>
  <c r="D10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4" i="2"/>
  <c r="E34" i="2"/>
  <c r="D35" i="2"/>
  <c r="D36" i="2"/>
  <c r="D37" i="2"/>
  <c r="D38" i="2"/>
  <c r="D39" i="2"/>
  <c r="C33" i="2"/>
  <c r="D33" i="2"/>
  <c r="J55" i="4"/>
  <c r="K55" i="4"/>
  <c r="L55" i="4"/>
  <c r="M55" i="4"/>
  <c r="N55" i="4"/>
  <c r="O55" i="4"/>
  <c r="P55" i="4"/>
  <c r="Q55" i="4"/>
  <c r="I55" i="4"/>
  <c r="H55" i="4"/>
  <c r="C13" i="2"/>
  <c r="C12" i="2"/>
  <c r="Q42" i="4"/>
  <c r="Q46" i="4"/>
  <c r="Q47" i="4"/>
  <c r="I42" i="4"/>
  <c r="J42" i="4"/>
  <c r="K42" i="4"/>
  <c r="L42" i="4"/>
  <c r="L46" i="4"/>
  <c r="L47" i="4"/>
  <c r="L48" i="4"/>
  <c r="M42" i="4"/>
  <c r="N42" i="4"/>
  <c r="O42" i="4"/>
  <c r="P42" i="4"/>
  <c r="H42" i="4"/>
  <c r="S32" i="4"/>
  <c r="I57" i="4"/>
  <c r="J57" i="4"/>
  <c r="K57" i="4"/>
  <c r="L57" i="4"/>
  <c r="F39" i="2"/>
  <c r="M57" i="4"/>
  <c r="N57" i="4"/>
  <c r="O57" i="4"/>
  <c r="P57" i="4"/>
  <c r="G39" i="2"/>
  <c r="Q57" i="4"/>
  <c r="H39" i="2"/>
  <c r="H57" i="4"/>
  <c r="H58" i="4"/>
  <c r="I56" i="4"/>
  <c r="J56" i="4"/>
  <c r="K56" i="4"/>
  <c r="L56" i="4"/>
  <c r="L58" i="4"/>
  <c r="F7" i="2"/>
  <c r="E7" i="2"/>
  <c r="M56" i="4"/>
  <c r="N56" i="4"/>
  <c r="O56" i="4"/>
  <c r="O58" i="4"/>
  <c r="F10" i="2"/>
  <c r="E10" i="2"/>
  <c r="P56" i="4"/>
  <c r="G31" i="2"/>
  <c r="G27" i="2"/>
  <c r="Q56" i="4"/>
  <c r="H31" i="2"/>
  <c r="H27" i="2"/>
  <c r="H56" i="4"/>
  <c r="I54" i="4"/>
  <c r="J54" i="4"/>
  <c r="K54" i="4"/>
  <c r="L54" i="4"/>
  <c r="F26" i="2"/>
  <c r="E26" i="2"/>
  <c r="M54" i="4"/>
  <c r="N54" i="4"/>
  <c r="O54" i="4"/>
  <c r="P54" i="4"/>
  <c r="G26" i="2"/>
  <c r="Q54" i="4"/>
  <c r="H54" i="4"/>
  <c r="I53" i="4"/>
  <c r="J53" i="4"/>
  <c r="K53" i="4"/>
  <c r="L53" i="4"/>
  <c r="M53" i="4"/>
  <c r="N53" i="4"/>
  <c r="N58" i="4"/>
  <c r="F9" i="2"/>
  <c r="E9" i="2"/>
  <c r="O53" i="4"/>
  <c r="P53" i="4"/>
  <c r="G15" i="2"/>
  <c r="G13" i="2"/>
  <c r="Q53" i="4"/>
  <c r="H53" i="4"/>
  <c r="I52" i="4"/>
  <c r="J52" i="4"/>
  <c r="J58" i="4"/>
  <c r="K52" i="4"/>
  <c r="K58" i="4"/>
  <c r="L52" i="4"/>
  <c r="F22" i="2"/>
  <c r="E22" i="2"/>
  <c r="M52" i="4"/>
  <c r="N52" i="4"/>
  <c r="O52" i="4"/>
  <c r="P52" i="4"/>
  <c r="G22" i="2"/>
  <c r="Q52" i="4"/>
  <c r="Q58" i="4"/>
  <c r="H52" i="4"/>
  <c r="I28" i="4"/>
  <c r="J28" i="4"/>
  <c r="K28" i="4"/>
  <c r="L28" i="4"/>
  <c r="M28" i="4"/>
  <c r="N28" i="4"/>
  <c r="O28" i="4"/>
  <c r="P28" i="4"/>
  <c r="Q28" i="4"/>
  <c r="H28" i="4"/>
  <c r="F15" i="2"/>
  <c r="H15" i="2"/>
  <c r="H13" i="2"/>
  <c r="F34" i="2"/>
  <c r="I23" i="4"/>
  <c r="I24" i="4"/>
  <c r="J23" i="4"/>
  <c r="J24" i="4"/>
  <c r="K23" i="4"/>
  <c r="K24" i="4"/>
  <c r="L23" i="4"/>
  <c r="L24" i="4"/>
  <c r="M23" i="4"/>
  <c r="M24" i="4"/>
  <c r="N23" i="4"/>
  <c r="N24" i="4"/>
  <c r="O23" i="4"/>
  <c r="O24" i="4"/>
  <c r="P23" i="4"/>
  <c r="P24" i="4"/>
  <c r="Q23" i="4"/>
  <c r="Q24" i="4"/>
  <c r="I45" i="4"/>
  <c r="J45" i="4"/>
  <c r="K45" i="4"/>
  <c r="L45" i="4"/>
  <c r="M45" i="4"/>
  <c r="N45" i="4"/>
  <c r="O45" i="4"/>
  <c r="O46" i="4"/>
  <c r="O47" i="4"/>
  <c r="P45" i="4"/>
  <c r="Q45" i="4"/>
  <c r="H45" i="4"/>
  <c r="T21" i="4"/>
  <c r="U21" i="4"/>
  <c r="S21" i="4"/>
  <c r="T23" i="4"/>
  <c r="U23" i="4"/>
  <c r="S23" i="4"/>
  <c r="T20" i="4"/>
  <c r="S20" i="4"/>
  <c r="T18" i="4"/>
  <c r="U18" i="4"/>
  <c r="S18" i="4"/>
  <c r="T16" i="4"/>
  <c r="U16" i="4"/>
  <c r="S16" i="4"/>
  <c r="G34" i="2"/>
  <c r="G33" i="2"/>
  <c r="U34" i="4"/>
  <c r="T34" i="4"/>
  <c r="S34" i="4"/>
  <c r="Q34" i="4"/>
  <c r="P34" i="4"/>
  <c r="O34" i="4"/>
  <c r="O35" i="4"/>
  <c r="O36" i="4"/>
  <c r="N34" i="4"/>
  <c r="M34" i="4"/>
  <c r="L34" i="4"/>
  <c r="K34" i="4"/>
  <c r="K35" i="4"/>
  <c r="K36" i="4"/>
  <c r="J34" i="4"/>
  <c r="I34" i="4"/>
  <c r="I35" i="4"/>
  <c r="H34" i="4"/>
  <c r="H26" i="2"/>
  <c r="U32" i="4"/>
  <c r="T32" i="4"/>
  <c r="Q32" i="4"/>
  <c r="P32" i="4"/>
  <c r="P35" i="4"/>
  <c r="P36" i="4"/>
  <c r="O32" i="4"/>
  <c r="N32" i="4"/>
  <c r="M32" i="4"/>
  <c r="M35" i="4"/>
  <c r="M36" i="4"/>
  <c r="L32" i="4"/>
  <c r="K32" i="4"/>
  <c r="J32" i="4"/>
  <c r="J35" i="4"/>
  <c r="J36" i="4"/>
  <c r="I32" i="4"/>
  <c r="H32" i="4"/>
  <c r="H35" i="4"/>
  <c r="U30" i="4"/>
  <c r="T30" i="4"/>
  <c r="S30" i="4"/>
  <c r="Q30" i="4"/>
  <c r="Q35" i="4"/>
  <c r="P30" i="4"/>
  <c r="O30" i="4"/>
  <c r="N30" i="4"/>
  <c r="M30" i="4"/>
  <c r="L30" i="4"/>
  <c r="K30" i="4"/>
  <c r="J30" i="4"/>
  <c r="I30" i="4"/>
  <c r="H30" i="4"/>
  <c r="U40" i="4"/>
  <c r="T40" i="4"/>
  <c r="S40" i="4"/>
  <c r="Q40" i="4"/>
  <c r="P40" i="4"/>
  <c r="P46" i="4"/>
  <c r="P47" i="4"/>
  <c r="P48" i="4"/>
  <c r="G7" i="2"/>
  <c r="O40" i="4"/>
  <c r="N40" i="4"/>
  <c r="N46" i="4"/>
  <c r="N47" i="4"/>
  <c r="M40" i="4"/>
  <c r="M46" i="4"/>
  <c r="M47" i="4"/>
  <c r="M48" i="4"/>
  <c r="L40" i="4"/>
  <c r="K40" i="4"/>
  <c r="K46" i="4"/>
  <c r="K47" i="4"/>
  <c r="K48" i="4"/>
  <c r="J40" i="4"/>
  <c r="J46" i="4"/>
  <c r="J47" i="4"/>
  <c r="J48" i="4"/>
  <c r="I40" i="4"/>
  <c r="I46" i="4"/>
  <c r="I47" i="4"/>
  <c r="H40" i="4"/>
  <c r="H46" i="4"/>
  <c r="H47" i="4"/>
  <c r="T45" i="4"/>
  <c r="U45" i="4"/>
  <c r="S45" i="4"/>
  <c r="H23" i="4"/>
  <c r="H24" i="4"/>
  <c r="N35" i="4"/>
  <c r="N36" i="4"/>
  <c r="S28" i="4"/>
  <c r="T28" i="4"/>
  <c r="U28" i="4"/>
  <c r="F13" i="2"/>
  <c r="P58" i="4"/>
  <c r="H34" i="2"/>
  <c r="H33" i="2"/>
  <c r="M58" i="4"/>
  <c r="F8" i="2"/>
  <c r="E8" i="2"/>
  <c r="L35" i="4"/>
  <c r="L36" i="4"/>
  <c r="I58" i="4"/>
  <c r="C7" i="2"/>
  <c r="D7" i="2"/>
  <c r="E39" i="2"/>
  <c r="F33" i="2"/>
  <c r="E33" i="2"/>
  <c r="E15" i="2"/>
  <c r="D13" i="2"/>
  <c r="E13" i="2"/>
  <c r="C11" i="2"/>
  <c r="D11" i="2"/>
  <c r="D12" i="2"/>
  <c r="H48" i="4"/>
  <c r="Q36" i="4"/>
  <c r="O48" i="4"/>
  <c r="G12" i="2"/>
  <c r="G11" i="2"/>
  <c r="N48" i="4"/>
  <c r="H36" i="4"/>
  <c r="I48" i="4"/>
  <c r="I36" i="4"/>
  <c r="Q48" i="4"/>
  <c r="H7" i="2"/>
  <c r="H22" i="2"/>
  <c r="H12" i="2"/>
  <c r="H11" i="2"/>
  <c r="F31" i="2"/>
  <c r="E31" i="2"/>
  <c r="F27" i="2"/>
  <c r="E27" i="2"/>
  <c r="E12" i="2"/>
  <c r="F12" i="2"/>
  <c r="F11" i="2"/>
  <c r="E11" i="2"/>
</calcChain>
</file>

<file path=xl/sharedStrings.xml><?xml version="1.0" encoding="utf-8"?>
<sst xmlns="http://schemas.openxmlformats.org/spreadsheetml/2006/main" count="245" uniqueCount="157">
  <si>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</si>
  <si>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</si>
  <si>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</si>
  <si>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</si>
  <si>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</si>
  <si>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</si>
  <si>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</si>
  <si>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</si>
  <si>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</si>
  <si>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</si>
  <si>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</si>
  <si>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</si>
  <si>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</si>
  <si>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</si>
  <si>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</si>
  <si>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</si>
  <si>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1</t>
  </si>
  <si>
    <t>2</t>
  </si>
  <si>
    <t>-</t>
  </si>
  <si>
    <t>Pavadinimas</t>
  </si>
  <si>
    <t>iš viso</t>
  </si>
  <si>
    <t>Iš viso programai</t>
  </si>
  <si>
    <t>Finansavimo šaltiniai</t>
  </si>
  <si>
    <t>SB (deleg)</t>
  </si>
  <si>
    <t>(savivaldybės, padalinio, įstaigos pavadinimas)</t>
  </si>
  <si>
    <t>TIKSLŲ, UŽDAVINIŲ, PRIEMONIŲ ASIGNAVIMŲ IR PRODUKTO VERTINIMO KRITERIJŲ SUVESTINĖ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</si>
  <si>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</si>
  <si>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</si>
  <si>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</si>
  <si>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</si>
  <si>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</si>
  <si>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</si>
  <si>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</si>
  <si>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</si>
  <si>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</si>
  <si>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</si>
  <si>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</si>
  <si>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</si>
  <si>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</si>
  <si>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</si>
  <si>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</si>
  <si>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</si>
  <si>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VERSLO RĖMIMO, APLINKOS APSAUGOS IR ŽEMĖS ŪKIO PLĖTROS PROGRAMOS NR. 6</t>
  </si>
  <si>
    <t xml:space="preserve">2016-iesiems m. </t>
  </si>
  <si>
    <t>3 Strateginis tikslas. Modernizuoti ir plėsti viešąją infrastruktūrą, sudaryti sąlygas verslo ir žemės ūkio plėtrai</t>
  </si>
  <si>
    <t xml:space="preserve">6 Programa. Verslo rėmimo, aplinkos apsaugos ir žemės ūkio plėtros programa </t>
  </si>
  <si>
    <t>Didinti rajono investicinės ir verslo aplinkos patrauklumą</t>
  </si>
  <si>
    <t>Vykdyti rajono melioracijos statinių priežiūros ir remonto darbus</t>
  </si>
  <si>
    <t>Paremtų SVV subjektų skaičius</t>
  </si>
  <si>
    <t xml:space="preserve">Vykdyti aplinką tausojančias priemones </t>
  </si>
  <si>
    <t>Komunalinių atliekų surinkimas ir tvarkymas</t>
  </si>
  <si>
    <t>Surinktų atliekų kiekis (t)</t>
  </si>
  <si>
    <t>Aplinkos apsaugos rėmimo specialiosios programos įgyvendinimas (proc.)</t>
  </si>
  <si>
    <t>2016-ųjų m.   planas</t>
  </si>
  <si>
    <t>VERSLO RĖMIMO, APLINKOS APSAUGOS IR ŽEMĖS ŪKIO PLĖTROS PROGRAMOS VERTINIMO KRITERIJŲ SUVESTINĖ</t>
  </si>
  <si>
    <t>Paramą gavusių žemės ūkio subjektų skaičius</t>
  </si>
  <si>
    <t>2015-ųjų m. asignavimų poreikis</t>
  </si>
  <si>
    <t>2016-ųjų m. asignavimų poreikis</t>
  </si>
  <si>
    <t>Skatinti verslo ir kaimo plėtrą rajone</t>
  </si>
  <si>
    <t>Kaimo plėtros fondo įgyvendinimas (parama žemės ūkio subjektams)</t>
  </si>
  <si>
    <t>Paramą gavusių kaimo bendruomenių skaičius</t>
  </si>
  <si>
    <t>SB (KR)</t>
  </si>
  <si>
    <t>SB (AA)</t>
  </si>
  <si>
    <t>Aplinkos apsaugos rėmimo specialioji programa (aplinkos apsaugos priemonės)</t>
  </si>
  <si>
    <t>Veikiančių SVV dalis, nuo visų veikiančių ūkio subjektų (proc.)</t>
  </si>
  <si>
    <t>Įgyvendintų aplinkos apsaugos priemonių / projektų skaičius</t>
  </si>
  <si>
    <t>Išsaugoti ir gerinti rajono aplinkos kokybę</t>
  </si>
  <si>
    <t>Patenkintų SVV ir ūkininkų prašymų paramai gauti dalis, nuo visų gautų prašymų (proc.)</t>
  </si>
  <si>
    <t>Atnaujintų melioracijos sistemų dalis, nuo visų melioracijos sistemų (proc.)</t>
  </si>
  <si>
    <t>E-3-1</t>
  </si>
  <si>
    <t>E-3-2</t>
  </si>
  <si>
    <t>R-6-1-1</t>
  </si>
  <si>
    <t>R-6-1-2</t>
  </si>
  <si>
    <t>P-6-1-1-1</t>
  </si>
  <si>
    <t>P-6-1-2-1</t>
  </si>
  <si>
    <t>P-6-1-2-2</t>
  </si>
  <si>
    <t>P-6-1-2-3</t>
  </si>
  <si>
    <t>R-6-2-1</t>
  </si>
  <si>
    <t>P-6-2-1-1</t>
  </si>
  <si>
    <t>P-6-2-1-2</t>
  </si>
  <si>
    <t>Žemės melioravimo darbai</t>
  </si>
  <si>
    <r>
      <t xml:space="preserve">2.1.1.1. valstybės deleguotoms funkcijom vykdyti </t>
    </r>
    <r>
      <rPr>
        <b/>
        <sz val="10"/>
        <color indexed="8"/>
        <rFont val="Times New Roman"/>
        <family val="1"/>
        <charset val="186"/>
      </rPr>
      <t>(SB (deleg))</t>
    </r>
  </si>
  <si>
    <r>
      <t xml:space="preserve">2.1.1.2. mokinio krepšelio lėšos </t>
    </r>
    <r>
      <rPr>
        <b/>
        <sz val="10"/>
        <color indexed="8"/>
        <rFont val="Times New Roman"/>
        <family val="1"/>
        <charset val="186"/>
      </rPr>
      <t>(MK)</t>
    </r>
  </si>
  <si>
    <r>
      <t xml:space="preserve">2.1.1.4. </t>
    </r>
    <r>
      <rPr>
        <sz val="10"/>
        <rFont val="Times New Roman"/>
        <family val="1"/>
        <charset val="186"/>
      </rPr>
      <t xml:space="preserve">valstybės investicijų programa </t>
    </r>
    <r>
      <rPr>
        <b/>
        <sz val="10"/>
        <rFont val="Times New Roman"/>
        <family val="1"/>
        <charset val="186"/>
      </rPr>
      <t>(VIP)</t>
    </r>
  </si>
  <si>
    <r>
      <t xml:space="preserve">2.1.1.5. lėšos pagal vyriausybės nutarimus </t>
    </r>
    <r>
      <rPr>
        <b/>
        <sz val="10"/>
        <color indexed="8"/>
        <rFont val="Times New Roman"/>
        <family val="1"/>
        <charset val="186"/>
      </rPr>
      <t>(SB  (VN))</t>
    </r>
  </si>
  <si>
    <r>
      <t>2.1.1.6.</t>
    </r>
    <r>
      <rPr>
        <sz val="10"/>
        <rFont val="Times New Roman"/>
        <family val="1"/>
        <charset val="186"/>
      </rPr>
      <t xml:space="preserve"> bendrosios dotacijos kompensacija </t>
    </r>
    <r>
      <rPr>
        <b/>
        <sz val="10"/>
        <rFont val="Times New Roman"/>
        <family val="1"/>
        <charset val="186"/>
      </rPr>
      <t>(BDK)</t>
    </r>
  </si>
  <si>
    <r>
      <t>2.1.1.7.</t>
    </r>
    <r>
      <rPr>
        <sz val="10"/>
        <rFont val="Times New Roman"/>
        <family val="1"/>
        <charset val="186"/>
      </rPr>
      <t xml:space="preserve"> nepanaudota bendrosios dotacijos kompensacija </t>
    </r>
    <r>
      <rPr>
        <b/>
        <sz val="10"/>
        <rFont val="Times New Roman"/>
        <family val="1"/>
        <charset val="186"/>
      </rPr>
      <t>(NBDK)</t>
    </r>
  </si>
  <si>
    <r>
      <t xml:space="preserve">2.1.2. Savivaldybės biudžeto lėšos kitoms reikmėms atlikti </t>
    </r>
    <r>
      <rPr>
        <b/>
        <sz val="10"/>
        <color indexed="8"/>
        <rFont val="Times New Roman"/>
        <family val="1"/>
        <charset val="186"/>
      </rPr>
      <t>(SB (KR))</t>
    </r>
  </si>
  <si>
    <r>
      <t xml:space="preserve">2.1.3. Skolintos lėšos </t>
    </r>
    <r>
      <rPr>
        <b/>
        <sz val="10"/>
        <rFont val="Times New Roman"/>
        <family val="1"/>
        <charset val="186"/>
      </rPr>
      <t>(SL)</t>
    </r>
  </si>
  <si>
    <r>
      <t xml:space="preserve">2.1.4. Biudžetinių įstaigų pajamos </t>
    </r>
    <r>
      <rPr>
        <b/>
        <sz val="10"/>
        <rFont val="Times New Roman"/>
        <family val="1"/>
        <charset val="186"/>
      </rPr>
      <t>(BĮP)</t>
    </r>
  </si>
  <si>
    <r>
      <t xml:space="preserve">2.1.5. Aplinkos apsaugos rėmimo specialioji programa (sveikatos apsaugos priemonės) </t>
    </r>
    <r>
      <rPr>
        <b/>
        <sz val="10"/>
        <rFont val="Times New Roman"/>
        <family val="1"/>
        <charset val="186"/>
      </rPr>
      <t>(SB (SAP))</t>
    </r>
  </si>
  <si>
    <r>
      <t xml:space="preserve">2.1.7. </t>
    </r>
    <r>
      <rPr>
        <sz val="10"/>
        <color indexed="8"/>
        <rFont val="Times New Roman"/>
        <family val="1"/>
        <charset val="186"/>
      </rPr>
      <t xml:space="preserve">Apyvartos lėšos </t>
    </r>
    <r>
      <rPr>
        <b/>
        <sz val="10"/>
        <color indexed="8"/>
        <rFont val="Times New Roman"/>
        <family val="1"/>
        <charset val="186"/>
      </rPr>
      <t>(AL)</t>
    </r>
  </si>
  <si>
    <r>
      <t xml:space="preserve">2.1.7.1. laisvi biudžeto lėšų likučiai </t>
    </r>
    <r>
      <rPr>
        <b/>
        <sz val="10"/>
        <rFont val="Times New Roman"/>
        <family val="1"/>
        <charset val="186"/>
      </rPr>
      <t>(AL (LBL))</t>
    </r>
  </si>
  <si>
    <r>
      <t xml:space="preserve">2.1.7.2. biudžetinių įstaigų pajamų likučiai </t>
    </r>
    <r>
      <rPr>
        <b/>
        <sz val="10"/>
        <rFont val="Times New Roman"/>
        <family val="1"/>
        <charset val="186"/>
      </rPr>
      <t>(AL (BIPL))</t>
    </r>
  </si>
  <si>
    <r>
      <t xml:space="preserve">2.1.7.3.  aplinkos apsaugos specialiosios programos laisvi likučiai (sveikatos apsaugos priemonės)  </t>
    </r>
    <r>
      <rPr>
        <b/>
        <sz val="10"/>
        <rFont val="Times New Roman"/>
        <family val="1"/>
        <charset val="186"/>
      </rPr>
      <t>(AL(SAP))</t>
    </r>
  </si>
  <si>
    <r>
      <t xml:space="preserve">2.1.7.4. aplinkos apsaugos specialiosios programos laisvi likučiai </t>
    </r>
    <r>
      <rPr>
        <b/>
        <sz val="10"/>
        <rFont val="Times New Roman"/>
        <family val="1"/>
        <charset val="186"/>
      </rPr>
      <t>(AL(AA))</t>
    </r>
  </si>
  <si>
    <r>
      <t xml:space="preserve">2.1.8.Savivaldybei grąžintos (kompensuotos) ankstesniais metais panaudotų paskolų lėšos </t>
    </r>
    <r>
      <rPr>
        <b/>
        <sz val="10"/>
        <rFont val="Times New Roman"/>
        <family val="1"/>
        <charset val="186"/>
      </rPr>
      <t>(SB kompens.)</t>
    </r>
  </si>
  <si>
    <r>
      <t xml:space="preserve">2.2.1. Valstybės biudžeto lėšos </t>
    </r>
    <r>
      <rPr>
        <b/>
        <sz val="10"/>
        <rFont val="Times New Roman"/>
        <family val="1"/>
        <charset val="186"/>
      </rPr>
      <t>(VB)</t>
    </r>
  </si>
  <si>
    <r>
      <t xml:space="preserve">2.2.2. Europos Sąjungos lėšos </t>
    </r>
    <r>
      <rPr>
        <b/>
        <sz val="10"/>
        <rFont val="Times New Roman"/>
        <family val="1"/>
        <charset val="186"/>
      </rPr>
      <t>(ES)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</si>
  <si>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(KP)</t>
    </r>
  </si>
  <si>
    <r>
      <t xml:space="preserve">2.2.4. Privalomojo sveikatos draudimo fondo lėšos </t>
    </r>
    <r>
      <rPr>
        <b/>
        <sz val="10"/>
        <rFont val="Times New Roman"/>
        <family val="1"/>
        <charset val="186"/>
      </rPr>
      <t>(PSDF</t>
    </r>
    <r>
      <rPr>
        <sz val="10"/>
        <rFont val="Times New Roman"/>
        <family val="1"/>
        <charset val="186"/>
      </rPr>
      <t>)</t>
    </r>
  </si>
  <si>
    <r>
      <t xml:space="preserve">2.2.5. Privatizavimo fondo lėšos </t>
    </r>
    <r>
      <rPr>
        <b/>
        <sz val="10"/>
        <rFont val="Times New Roman"/>
        <family val="1"/>
        <charset val="186"/>
      </rPr>
      <t>(PF)</t>
    </r>
  </si>
  <si>
    <r>
      <t xml:space="preserve">2.2.6. Kitos lėšos </t>
    </r>
    <r>
      <rPr>
        <b/>
        <sz val="10"/>
        <rFont val="Times New Roman"/>
        <family val="1"/>
        <charset val="186"/>
      </rPr>
      <t>(KT)</t>
    </r>
  </si>
  <si>
    <r>
      <t xml:space="preserve">2.1.1.3. kitos spec. dotacijos- kitoms savivaldybėms  perduotoms  įstaigoms išlaikyti </t>
    </r>
    <r>
      <rPr>
        <b/>
        <sz val="10"/>
        <color indexed="8"/>
        <rFont val="Times New Roman"/>
        <family val="1"/>
        <charset val="186"/>
      </rPr>
      <t>(SB (KSD))</t>
    </r>
  </si>
  <si>
    <t>Valstybės deleguotoms funkcijom vykdyti</t>
  </si>
  <si>
    <t>Savivaldybės biudžeto lėšos kitoms reikmėms reikmėms atlikti</t>
  </si>
  <si>
    <r>
      <t xml:space="preserve">2.1.6. Aplinkos apsaugos rėmimo specialioji programa (aplinkos apsaugos priemonės) </t>
    </r>
    <r>
      <rPr>
        <b/>
        <sz val="10"/>
        <rFont val="Times New Roman"/>
        <family val="1"/>
        <charset val="186"/>
      </rPr>
      <t>(SB (AA))</t>
    </r>
  </si>
  <si>
    <t>Vietos bendruomenių savivaldos 2013-2015 metų programos įgyvendinimas</t>
  </si>
  <si>
    <t>VB</t>
  </si>
  <si>
    <t>Valstybės biudžeto lėšos</t>
  </si>
  <si>
    <t>Savivaldybės smulkiojo ir vidutinio verslo plėtros programos įgyvendinimas</t>
  </si>
  <si>
    <t>1.18</t>
  </si>
  <si>
    <t>1.17</t>
  </si>
  <si>
    <t>Paramą gavusių vietos bendruomenių skaičius</t>
  </si>
  <si>
    <t>Asignavimai 2013-iesiems m.</t>
  </si>
  <si>
    <t>Bazinis biudžetas</t>
  </si>
  <si>
    <t>Pakeitimas / Naujas</t>
  </si>
  <si>
    <t>Savivaldybės bendruomenių įgyvendintų plėtros projektų skaičius</t>
  </si>
  <si>
    <t>R-6-1-3</t>
  </si>
  <si>
    <t>E-3-3</t>
  </si>
  <si>
    <t>Melioruotų žemių ir melioracijos statinių apskaita (ha)</t>
  </si>
  <si>
    <t>Atlikta griovių remonto ir priežiūros darbų (km)</t>
  </si>
  <si>
    <t>Suremontuotas drenažas (ha)</t>
  </si>
  <si>
    <t>P-6-1-1-2</t>
  </si>
  <si>
    <t>P-6-1-1-3</t>
  </si>
  <si>
    <t>P-6-1-1-4</t>
  </si>
  <si>
    <t>Patenkintų bendruomenių prašymų paramai gauti dalis, nuo visų gautų prašymų (proc.)</t>
  </si>
  <si>
    <t>P-6-1-2-4</t>
  </si>
  <si>
    <t>Atliktų hidrotechninių statinių priežiūrų skaičius</t>
  </si>
  <si>
    <t>Savivaldybės bendruomenių ir visuomeninių organizacijų rėmimo programos įgyvendinimas (kaimo bendruomenių rėmimas)</t>
  </si>
  <si>
    <t>AL(AA)</t>
  </si>
  <si>
    <t xml:space="preserve">Aplinkos apsaugos specialiosios programos laisvi likučiai </t>
  </si>
  <si>
    <t>AL (AA)</t>
  </si>
  <si>
    <t>05. ... 04. ...</t>
  </si>
  <si>
    <t>Savivaldybės aplinkos apsaugos rėmimo specialiosios programos įgyvendinimas</t>
  </si>
  <si>
    <t>04. ...</t>
  </si>
  <si>
    <t>08. ...</t>
  </si>
  <si>
    <t>05. ...</t>
  </si>
  <si>
    <t>KT</t>
  </si>
  <si>
    <t>Kitos lėšos</t>
  </si>
  <si>
    <t>6 programos 1 priedas</t>
  </si>
  <si>
    <t>6 programos 2 priedas</t>
  </si>
  <si>
    <t>2015-2017 M. AKMENĖS RAJONO SAVIVALDYBĖS</t>
  </si>
  <si>
    <t>2015-ųjų m. patvirtinta taryboje</t>
  </si>
  <si>
    <t>2017-ųjų m. asignavimų poreikis</t>
  </si>
  <si>
    <t>Eurais</t>
  </si>
  <si>
    <t>2015-iesiems m.</t>
  </si>
  <si>
    <t xml:space="preserve">2017-iesiems m. </t>
  </si>
  <si>
    <t>Pakuočių atliekų surinkimo priemonių (konteinerių) pirkimas</t>
  </si>
  <si>
    <t>2015-ųjų m.  planas</t>
  </si>
  <si>
    <t>2017-ųjų m.   planas</t>
  </si>
  <si>
    <t>Paraiška biudžetiniams 2015-iesiems m.</t>
  </si>
  <si>
    <r>
      <t>Bendrosios žemės ūkio produkcijos vertė (</t>
    </r>
    <r>
      <rPr>
        <sz val="10"/>
        <rFont val="Calibri"/>
        <family val="2"/>
        <charset val="186"/>
      </rPr>
      <t>€</t>
    </r>
    <r>
      <rPr>
        <sz val="10"/>
        <rFont val="Times New Roman"/>
        <family val="1"/>
        <charset val="186"/>
      </rPr>
      <t>)</t>
    </r>
  </si>
  <si>
    <t>Įsigytų konteinerių skaičius</t>
  </si>
  <si>
    <t>(Eurais)</t>
  </si>
  <si>
    <t>Patvirtinta taryboje iš viso</t>
  </si>
  <si>
    <t>Asignavimai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</si>
</sst>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80" formatCode="#,##0.0"/>
    <numFmt numFmtId="185" formatCode="0.000"/>
  </numFmts>
  <fonts count="25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sz val="8"/>
      <color indexed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0"/>
      <name val="Calibri"/>
      <family val="2"/>
      <charset val="186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0" fontId="1" fillId="0" borderId="0"/>
    <xf numFmtId="0" fontId="22" fillId="0" borderId="0"/>
  </cellStyleXfs>
  <cellXfs count="4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2" fontId="2" fillId="0" borderId="1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49" fontId="3" fillId="3" borderId="8" xfId="0" applyNumberFormat="1" applyFont="1" applyFill="1" applyBorder="1" applyAlignment="1">
      <alignment horizontal="center" vertical="center" wrapText="1"/>
    </xf>
    <xf numFmtId="172" fontId="2" fillId="0" borderId="9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172" fontId="3" fillId="5" borderId="4" xfId="0" applyNumberFormat="1" applyFont="1" applyFill="1" applyBorder="1" applyAlignment="1">
      <alignment horizontal="center" vertical="center"/>
    </xf>
    <xf numFmtId="172" fontId="3" fillId="5" borderId="5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2" fontId="3" fillId="4" borderId="9" xfId="0" applyNumberFormat="1" applyFont="1" applyFill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center" vertical="center"/>
    </xf>
    <xf numFmtId="172" fontId="3" fillId="4" borderId="1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/>
    <xf numFmtId="0" fontId="11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172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172" fontId="2" fillId="0" borderId="16" xfId="0" applyNumberFormat="1" applyFont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72" fontId="3" fillId="4" borderId="17" xfId="0" applyNumberFormat="1" applyFont="1" applyFill="1" applyBorder="1" applyAlignment="1">
      <alignment horizontal="center" vertical="center"/>
    </xf>
    <xf numFmtId="172" fontId="3" fillId="4" borderId="18" xfId="0" applyNumberFormat="1" applyFont="1" applyFill="1" applyBorder="1" applyAlignment="1">
      <alignment horizontal="center" vertical="center"/>
    </xf>
    <xf numFmtId="172" fontId="3" fillId="4" borderId="19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2" fontId="3" fillId="3" borderId="4" xfId="0" applyNumberFormat="1" applyFont="1" applyFill="1" applyBorder="1" applyAlignment="1">
      <alignment horizontal="center" vertical="center"/>
    </xf>
    <xf numFmtId="172" fontId="3" fillId="5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172" fontId="3" fillId="5" borderId="21" xfId="0" applyNumberFormat="1" applyFont="1" applyFill="1" applyBorder="1" applyAlignment="1">
      <alignment horizontal="center" vertical="center"/>
    </xf>
    <xf numFmtId="172" fontId="3" fillId="3" borderId="22" xfId="0" applyNumberFormat="1" applyFon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72" fontId="3" fillId="8" borderId="17" xfId="0" applyNumberFormat="1" applyFont="1" applyFill="1" applyBorder="1" applyAlignment="1">
      <alignment horizontal="center" vertical="center"/>
    </xf>
    <xf numFmtId="172" fontId="3" fillId="8" borderId="18" xfId="0" applyNumberFormat="1" applyFont="1" applyFill="1" applyBorder="1" applyAlignment="1">
      <alignment horizontal="center" vertical="center"/>
    </xf>
    <xf numFmtId="172" fontId="3" fillId="8" borderId="19" xfId="0" applyNumberFormat="1" applyFont="1" applyFill="1" applyBorder="1" applyAlignment="1">
      <alignment horizontal="center" vertical="center"/>
    </xf>
    <xf numFmtId="172" fontId="3" fillId="8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72" fontId="3" fillId="8" borderId="9" xfId="0" applyNumberFormat="1" applyFont="1" applyFill="1" applyBorder="1" applyAlignment="1">
      <alignment horizontal="center" vertical="center" wrapText="1"/>
    </xf>
    <xf numFmtId="172" fontId="3" fillId="8" borderId="10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justify"/>
    </xf>
    <xf numFmtId="0" fontId="11" fillId="0" borderId="3" xfId="0" applyFont="1" applyBorder="1" applyAlignment="1">
      <alignment horizontal="justify" wrapText="1"/>
    </xf>
    <xf numFmtId="0" fontId="11" fillId="0" borderId="3" xfId="0" applyFont="1" applyFill="1" applyBorder="1" applyAlignment="1">
      <alignment horizontal="justify"/>
    </xf>
    <xf numFmtId="0" fontId="11" fillId="0" borderId="3" xfId="0" applyFont="1" applyBorder="1"/>
    <xf numFmtId="0" fontId="11" fillId="0" borderId="3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180" fontId="11" fillId="0" borderId="6" xfId="0" applyNumberFormat="1" applyFont="1" applyFill="1" applyBorder="1" applyAlignment="1">
      <alignment horizontal="center" vertical="center" wrapText="1"/>
    </xf>
    <xf numFmtId="180" fontId="11" fillId="0" borderId="7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4" fillId="4" borderId="36" xfId="0" applyFont="1" applyFill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72" fontId="14" fillId="4" borderId="22" xfId="0" applyNumberFormat="1" applyFont="1" applyFill="1" applyBorder="1" applyAlignment="1">
      <alignment horizontal="center" vertical="center" wrapText="1"/>
    </xf>
    <xf numFmtId="172" fontId="14" fillId="4" borderId="4" xfId="0" applyNumberFormat="1" applyFont="1" applyFill="1" applyBorder="1" applyAlignment="1">
      <alignment horizontal="center" vertical="center" wrapText="1"/>
    </xf>
    <xf numFmtId="172" fontId="14" fillId="4" borderId="5" xfId="0" applyNumberFormat="1" applyFont="1" applyFill="1" applyBorder="1" applyAlignment="1">
      <alignment horizontal="center" vertical="center" wrapText="1"/>
    </xf>
    <xf numFmtId="172" fontId="14" fillId="0" borderId="39" xfId="0" applyNumberFormat="1" applyFont="1" applyBorder="1" applyAlignment="1">
      <alignment horizontal="center" vertical="center" wrapText="1"/>
    </xf>
    <xf numFmtId="172" fontId="14" fillId="0" borderId="40" xfId="0" applyNumberFormat="1" applyFont="1" applyBorder="1" applyAlignment="1">
      <alignment horizontal="center" vertical="center" wrapText="1"/>
    </xf>
    <xf numFmtId="172" fontId="11" fillId="0" borderId="3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4" fillId="0" borderId="18" xfId="0" applyNumberFormat="1" applyFont="1" applyBorder="1" applyAlignment="1">
      <alignment horizontal="center" vertical="center" wrapText="1"/>
    </xf>
    <xf numFmtId="172" fontId="14" fillId="0" borderId="19" xfId="0" applyNumberFormat="1" applyFont="1" applyBorder="1" applyAlignment="1">
      <alignment horizontal="center" vertical="center" wrapText="1"/>
    </xf>
    <xf numFmtId="172" fontId="14" fillId="4" borderId="1" xfId="0" applyNumberFormat="1" applyFont="1" applyFill="1" applyBorder="1" applyAlignment="1">
      <alignment horizontal="center" vertical="center" wrapText="1"/>
    </xf>
    <xf numFmtId="172" fontId="14" fillId="4" borderId="2" xfId="0" applyNumberFormat="1" applyFont="1" applyFill="1" applyBorder="1" applyAlignment="1">
      <alignment horizontal="center" vertical="center" wrapText="1"/>
    </xf>
    <xf numFmtId="172" fontId="16" fillId="0" borderId="3" xfId="0" applyNumberFormat="1" applyFont="1" applyBorder="1" applyAlignment="1">
      <alignment vertical="center" wrapText="1"/>
    </xf>
    <xf numFmtId="172" fontId="16" fillId="0" borderId="10" xfId="0" applyNumberFormat="1" applyFont="1" applyBorder="1" applyAlignment="1">
      <alignment vertical="center" wrapText="1"/>
    </xf>
    <xf numFmtId="172" fontId="14" fillId="4" borderId="3" xfId="0" applyNumberFormat="1" applyFont="1" applyFill="1" applyBorder="1" applyAlignment="1">
      <alignment horizontal="center" vertical="center" wrapText="1"/>
    </xf>
    <xf numFmtId="172" fontId="14" fillId="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172" fontId="11" fillId="0" borderId="6" xfId="0" applyNumberFormat="1" applyFont="1" applyBorder="1" applyAlignment="1">
      <alignment horizontal="center" vertical="center"/>
    </xf>
    <xf numFmtId="172" fontId="11" fillId="0" borderId="7" xfId="0" applyNumberFormat="1" applyFont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5" borderId="42" xfId="0" applyNumberFormat="1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2" fillId="9" borderId="32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1" fontId="2" fillId="9" borderId="44" xfId="0" applyNumberFormat="1" applyFont="1" applyFill="1" applyBorder="1" applyAlignment="1">
      <alignment horizontal="center" vertical="center" wrapText="1"/>
    </xf>
    <xf numFmtId="1" fontId="2" fillId="9" borderId="9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1" fontId="2" fillId="9" borderId="16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 applyProtection="1">
      <alignment horizontal="center" vertical="center" wrapText="1"/>
    </xf>
    <xf numFmtId="1" fontId="2" fillId="9" borderId="3" xfId="0" applyNumberFormat="1" applyFont="1" applyFill="1" applyBorder="1" applyAlignment="1" applyProtection="1">
      <alignment horizontal="center" vertical="center" wrapText="1"/>
    </xf>
    <xf numFmtId="1" fontId="2" fillId="9" borderId="10" xfId="0" applyNumberFormat="1" applyFont="1" applyFill="1" applyBorder="1" applyAlignment="1" applyProtection="1">
      <alignment horizontal="center" vertical="center" wrapText="1"/>
    </xf>
    <xf numFmtId="1" fontId="2" fillId="9" borderId="16" xfId="0" applyNumberFormat="1" applyFont="1" applyFill="1" applyBorder="1" applyAlignment="1" applyProtection="1">
      <alignment horizontal="center" vertical="center" wrapText="1"/>
    </xf>
    <xf numFmtId="1" fontId="2" fillId="9" borderId="17" xfId="0" applyNumberFormat="1" applyFont="1" applyFill="1" applyBorder="1" applyAlignment="1" applyProtection="1">
      <alignment horizontal="center" vertical="center" wrapText="1"/>
    </xf>
    <xf numFmtId="1" fontId="2" fillId="9" borderId="18" xfId="0" applyNumberFormat="1" applyFont="1" applyFill="1" applyBorder="1" applyAlignment="1" applyProtection="1">
      <alignment horizontal="center" vertical="center" wrapText="1"/>
    </xf>
    <xf numFmtId="1" fontId="2" fillId="9" borderId="19" xfId="0" applyNumberFormat="1" applyFont="1" applyFill="1" applyBorder="1" applyAlignment="1" applyProtection="1">
      <alignment horizontal="center" vertical="center" wrapText="1"/>
    </xf>
    <xf numFmtId="1" fontId="2" fillId="9" borderId="41" xfId="0" applyNumberFormat="1" applyFont="1" applyFill="1" applyBorder="1" applyAlignment="1" applyProtection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39" xfId="0" applyNumberFormat="1" applyFont="1" applyFill="1" applyBorder="1" applyAlignment="1">
      <alignment horizontal="center" vertical="center" wrapText="1"/>
    </xf>
    <xf numFmtId="172" fontId="2" fillId="0" borderId="40" xfId="0" applyNumberFormat="1" applyFont="1" applyFill="1" applyBorder="1" applyAlignment="1">
      <alignment horizontal="center" vertical="center" wrapText="1"/>
    </xf>
    <xf numFmtId="172" fontId="2" fillId="0" borderId="9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72" fontId="3" fillId="4" borderId="6" xfId="0" applyNumberFormat="1" applyFont="1" applyFill="1" applyBorder="1" applyAlignment="1">
      <alignment horizontal="center" vertical="center"/>
    </xf>
    <xf numFmtId="172" fontId="3" fillId="4" borderId="7" xfId="0" applyNumberFormat="1" applyFont="1" applyFill="1" applyBorder="1" applyAlignment="1">
      <alignment horizontal="center" vertical="center"/>
    </xf>
    <xf numFmtId="1" fontId="3" fillId="4" borderId="46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72" fontId="3" fillId="2" borderId="22" xfId="0" applyNumberFormat="1" applyFont="1" applyFill="1" applyBorder="1" applyAlignment="1">
      <alignment horizontal="center" vertical="center"/>
    </xf>
    <xf numFmtId="172" fontId="3" fillId="2" borderId="23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" fontId="3" fillId="4" borderId="48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3" fillId="4" borderId="50" xfId="0" applyNumberFormat="1" applyFont="1" applyFill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/>
    </xf>
    <xf numFmtId="172" fontId="3" fillId="4" borderId="35" xfId="0" applyNumberFormat="1" applyFont="1" applyFill="1" applyBorder="1" applyAlignment="1">
      <alignment horizontal="center" vertical="center"/>
    </xf>
    <xf numFmtId="1" fontId="3" fillId="4" borderId="49" xfId="0" applyNumberFormat="1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 wrapText="1"/>
    </xf>
    <xf numFmtId="0" fontId="2" fillId="0" borderId="30" xfId="4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3" fillId="4" borderId="52" xfId="0" applyNumberFormat="1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2" fontId="2" fillId="0" borderId="52" xfId="0" applyNumberFormat="1" applyFont="1" applyBorder="1" applyAlignment="1">
      <alignment horizontal="center" vertical="center"/>
    </xf>
    <xf numFmtId="1" fontId="3" fillId="4" borderId="3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2" fontId="1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2" fontId="14" fillId="0" borderId="28" xfId="0" applyNumberFormat="1" applyFont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72" fontId="17" fillId="0" borderId="3" xfId="0" applyNumberFormat="1" applyFont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4" fillId="7" borderId="30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2" fillId="0" borderId="39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18" xfId="2" applyNumberFormat="1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left" vertical="center" wrapText="1"/>
    </xf>
    <xf numFmtId="0" fontId="3" fillId="6" borderId="55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172" fontId="2" fillId="0" borderId="56" xfId="0" applyNumberFormat="1" applyFont="1" applyFill="1" applyBorder="1" applyAlignment="1">
      <alignment horizontal="left" vertical="center" wrapText="1"/>
    </xf>
    <xf numFmtId="172" fontId="2" fillId="0" borderId="55" xfId="0" applyNumberFormat="1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3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left" vertical="center" wrapText="1"/>
    </xf>
    <xf numFmtId="0" fontId="3" fillId="11" borderId="21" xfId="0" applyFont="1" applyFill="1" applyBorder="1" applyAlignment="1">
      <alignment horizontal="left" vertical="center" wrapText="1"/>
    </xf>
    <xf numFmtId="0" fontId="3" fillId="11" borderId="63" xfId="0" applyFont="1" applyFill="1" applyBorder="1" applyAlignment="1">
      <alignment horizontal="left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172" fontId="2" fillId="0" borderId="65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3" fillId="10" borderId="54" xfId="0" applyNumberFormat="1" applyFont="1" applyFill="1" applyBorder="1" applyAlignment="1">
      <alignment horizontal="left" vertical="center" wrapText="1"/>
    </xf>
    <xf numFmtId="49" fontId="3" fillId="10" borderId="21" xfId="0" applyNumberFormat="1" applyFont="1" applyFill="1" applyBorder="1" applyAlignment="1">
      <alignment horizontal="left" vertical="center" wrapText="1"/>
    </xf>
    <xf numFmtId="49" fontId="3" fillId="10" borderId="6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39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49" fontId="2" fillId="0" borderId="18" xfId="2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0" xfId="3" applyFont="1" applyAlignment="1">
      <alignment horizontal="center" vertical="top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3" borderId="5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3" fillId="2" borderId="58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/>
    <xf numFmtId="0" fontId="1" fillId="0" borderId="3" xfId="2" applyBorder="1"/>
    <xf numFmtId="49" fontId="2" fillId="0" borderId="57" xfId="0" applyNumberFormat="1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3" fillId="2" borderId="5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35" xfId="2" applyNumberFormat="1" applyFont="1" applyFill="1" applyBorder="1" applyAlignment="1">
      <alignment horizontal="center" vertical="center" wrapText="1"/>
    </xf>
    <xf numFmtId="0" fontId="1" fillId="0" borderId="6" xfId="2" applyFill="1" applyBorder="1"/>
    <xf numFmtId="49" fontId="2" fillId="0" borderId="35" xfId="2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18" xfId="2" applyFont="1" applyBorder="1" applyAlignment="1">
      <alignment horizontal="center"/>
    </xf>
    <xf numFmtId="0" fontId="2" fillId="0" borderId="39" xfId="2" applyFont="1" applyBorder="1" applyAlignment="1">
      <alignment horizontal="center"/>
    </xf>
    <xf numFmtId="49" fontId="2" fillId="0" borderId="18" xfId="2" applyNumberFormat="1" applyFont="1" applyBorder="1" applyAlignment="1">
      <alignment horizontal="center"/>
    </xf>
    <xf numFmtId="49" fontId="2" fillId="0" borderId="39" xfId="2" applyNumberFormat="1" applyFont="1" applyBorder="1" applyAlignment="1">
      <alignment horizontal="center"/>
    </xf>
    <xf numFmtId="0" fontId="3" fillId="5" borderId="5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9" fontId="1" fillId="0" borderId="3" xfId="2" applyNumberFormat="1" applyBorder="1"/>
    <xf numFmtId="0" fontId="3" fillId="0" borderId="3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3" xfId="0" applyFill="1" applyBorder="1"/>
    <xf numFmtId="0" fontId="2" fillId="7" borderId="18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6" borderId="53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23" fillId="12" borderId="3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5">
    <cellStyle name="Įprastas" xfId="0" builtinId="0"/>
    <cellStyle name="Normal 3" xfId="1"/>
    <cellStyle name="Normal_5 programa (11.14)" xfId="2"/>
    <cellStyle name="Normal_Sheet1" xfId="3"/>
    <cellStyle name="Paprastas 2" xfId="4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K30" sqref="K30"/>
    </sheetView>
  </sheetViews>
  <sheetFormatPr defaultRowHeight="12.75" x14ac:dyDescent="0.2"/>
  <cols>
    <col min="1" max="1" width="44.28515625" style="40" customWidth="1"/>
    <col min="2" max="2" width="14.5703125" style="40" hidden="1" customWidth="1"/>
    <col min="3" max="3" width="14.5703125" style="40" customWidth="1"/>
    <col min="4" max="5" width="12.5703125" style="40" customWidth="1"/>
    <col min="6" max="7" width="10.85546875" style="40" customWidth="1"/>
    <col min="8" max="8" width="11.85546875" style="40" customWidth="1"/>
    <col min="9" max="16384" width="9.140625" style="40"/>
  </cols>
  <sheetData>
    <row r="1" spans="1:9" ht="30.75" customHeight="1" x14ac:dyDescent="0.2">
      <c r="A1" s="274" t="s">
        <v>42</v>
      </c>
      <c r="B1" s="274"/>
      <c r="C1" s="274"/>
      <c r="D1" s="275"/>
      <c r="E1" s="275"/>
      <c r="F1" s="275"/>
      <c r="G1" s="275"/>
      <c r="H1" s="275"/>
    </row>
    <row r="2" spans="1:9" x14ac:dyDescent="0.2">
      <c r="A2" s="275" t="s">
        <v>31</v>
      </c>
      <c r="B2" s="275"/>
      <c r="C2" s="275"/>
      <c r="D2" s="275"/>
      <c r="E2" s="275"/>
      <c r="F2" s="275"/>
      <c r="G2" s="275"/>
      <c r="H2" s="275"/>
    </row>
    <row r="4" spans="1:9" ht="13.5" thickBot="1" x14ac:dyDescent="0.25">
      <c r="A4" s="276" t="s">
        <v>154</v>
      </c>
      <c r="B4" s="276"/>
      <c r="C4" s="276"/>
      <c r="D4" s="276"/>
      <c r="E4" s="276"/>
      <c r="F4" s="276"/>
      <c r="G4" s="276"/>
      <c r="H4" s="276"/>
    </row>
    <row r="5" spans="1:9" ht="20.25" customHeight="1" x14ac:dyDescent="0.2">
      <c r="A5" s="270" t="s">
        <v>32</v>
      </c>
      <c r="B5" s="277" t="s">
        <v>114</v>
      </c>
      <c r="C5" s="260"/>
      <c r="D5" s="279" t="s">
        <v>151</v>
      </c>
      <c r="E5" s="279"/>
      <c r="F5" s="279"/>
      <c r="G5" s="272" t="s">
        <v>57</v>
      </c>
      <c r="H5" s="272" t="s">
        <v>144</v>
      </c>
      <c r="I5" s="71"/>
    </row>
    <row r="6" spans="1:9" ht="43.5" customHeight="1" thickBot="1" x14ac:dyDescent="0.25">
      <c r="A6" s="271"/>
      <c r="B6" s="278"/>
      <c r="C6" s="261" t="s">
        <v>156</v>
      </c>
      <c r="D6" s="90" t="s">
        <v>115</v>
      </c>
      <c r="E6" s="90" t="s">
        <v>116</v>
      </c>
      <c r="F6" s="90" t="s">
        <v>155</v>
      </c>
      <c r="G6" s="273"/>
      <c r="H6" s="273"/>
      <c r="I6" s="71"/>
    </row>
    <row r="7" spans="1:9" ht="15.75" thickBot="1" x14ac:dyDescent="0.25">
      <c r="A7" s="76" t="s">
        <v>33</v>
      </c>
      <c r="B7" s="86"/>
      <c r="C7" s="133">
        <f>SUM(C8,C10)</f>
        <v>1034783</v>
      </c>
      <c r="D7" s="133">
        <f>C7</f>
        <v>1034783</v>
      </c>
      <c r="E7" s="133">
        <f t="shared" ref="E7:E13" si="0">F7-D7</f>
        <v>192074</v>
      </c>
      <c r="F7" s="133">
        <f>'1 lentele'!L58</f>
        <v>1226857</v>
      </c>
      <c r="G7" s="134">
        <f>'1 lentele'!P48</f>
        <v>1255364</v>
      </c>
      <c r="H7" s="135">
        <f>'1 lentele'!Q48</f>
        <v>1246364</v>
      </c>
      <c r="I7" s="71"/>
    </row>
    <row r="8" spans="1:9" ht="15" x14ac:dyDescent="0.2">
      <c r="A8" s="75" t="s">
        <v>34</v>
      </c>
      <c r="B8" s="87"/>
      <c r="C8" s="136">
        <v>868831</v>
      </c>
      <c r="D8" s="136">
        <f t="shared" ref="D8:D39" si="1">C8</f>
        <v>868831</v>
      </c>
      <c r="E8" s="136">
        <f t="shared" si="0"/>
        <v>206136</v>
      </c>
      <c r="F8" s="136">
        <f>'1 lentele'!M58</f>
        <v>1074967</v>
      </c>
      <c r="G8" s="136" t="s">
        <v>18</v>
      </c>
      <c r="H8" s="137" t="s">
        <v>18</v>
      </c>
      <c r="I8" s="71"/>
    </row>
    <row r="9" spans="1:9" ht="15" x14ac:dyDescent="0.2">
      <c r="A9" s="72" t="s">
        <v>35</v>
      </c>
      <c r="B9" s="88"/>
      <c r="C9" s="88">
        <v>0</v>
      </c>
      <c r="D9" s="88">
        <f t="shared" si="1"/>
        <v>0</v>
      </c>
      <c r="E9" s="138">
        <f t="shared" si="0"/>
        <v>0</v>
      </c>
      <c r="F9" s="138">
        <f>'1 lentele'!N58</f>
        <v>0</v>
      </c>
      <c r="G9" s="138" t="s">
        <v>18</v>
      </c>
      <c r="H9" s="139" t="s">
        <v>18</v>
      </c>
      <c r="I9" s="71"/>
    </row>
    <row r="10" spans="1:9" ht="26.25" thickBot="1" x14ac:dyDescent="0.25">
      <c r="A10" s="74" t="s">
        <v>36</v>
      </c>
      <c r="B10" s="89"/>
      <c r="C10" s="265">
        <v>165952</v>
      </c>
      <c r="D10" s="265">
        <f t="shared" si="1"/>
        <v>165952</v>
      </c>
      <c r="E10" s="138">
        <f t="shared" si="0"/>
        <v>-14062</v>
      </c>
      <c r="F10" s="140">
        <f>'1 lentele'!O58</f>
        <v>151890</v>
      </c>
      <c r="G10" s="140" t="s">
        <v>18</v>
      </c>
      <c r="H10" s="141" t="s">
        <v>18</v>
      </c>
      <c r="I10" s="71"/>
    </row>
    <row r="11" spans="1:9" ht="15.75" thickBot="1" x14ac:dyDescent="0.25">
      <c r="A11" s="76" t="s">
        <v>37</v>
      </c>
      <c r="B11" s="86"/>
      <c r="C11" s="134">
        <f>SUM(C33,C12)</f>
        <v>1034783</v>
      </c>
      <c r="D11" s="134">
        <f t="shared" si="1"/>
        <v>1034783</v>
      </c>
      <c r="E11" s="134">
        <f t="shared" si="0"/>
        <v>192074</v>
      </c>
      <c r="F11" s="134">
        <f>SUM(F33,F12)</f>
        <v>1226857</v>
      </c>
      <c r="G11" s="134">
        <f>SUM(G33,G12)</f>
        <v>1255364</v>
      </c>
      <c r="H11" s="135">
        <f>SUM(H33,H12)</f>
        <v>1246364</v>
      </c>
      <c r="I11" s="71"/>
    </row>
    <row r="12" spans="1:9" ht="15" x14ac:dyDescent="0.2">
      <c r="A12" s="125" t="s">
        <v>38</v>
      </c>
      <c r="B12" s="130"/>
      <c r="C12" s="142">
        <f t="shared" ref="C12:H12" si="2">C13+C22+C23+C24+C25+C26+C27+C32</f>
        <v>1012483</v>
      </c>
      <c r="D12" s="142">
        <f t="shared" si="1"/>
        <v>1012483</v>
      </c>
      <c r="E12" s="142">
        <f t="shared" si="2"/>
        <v>112767</v>
      </c>
      <c r="F12" s="142">
        <f t="shared" si="2"/>
        <v>1125250</v>
      </c>
      <c r="G12" s="142">
        <f t="shared" si="2"/>
        <v>1220574</v>
      </c>
      <c r="H12" s="143">
        <f t="shared" si="2"/>
        <v>1210574</v>
      </c>
      <c r="I12" s="71"/>
    </row>
    <row r="13" spans="1:9" ht="15" x14ac:dyDescent="0.2">
      <c r="A13" s="126" t="s">
        <v>39</v>
      </c>
      <c r="B13" s="131"/>
      <c r="C13" s="138">
        <f>SUM(C15:C21)</f>
        <v>158133</v>
      </c>
      <c r="D13" s="138">
        <f t="shared" si="1"/>
        <v>158133</v>
      </c>
      <c r="E13" s="138">
        <f t="shared" si="0"/>
        <v>579</v>
      </c>
      <c r="F13" s="138">
        <f>SUM(F15:F21)</f>
        <v>158712</v>
      </c>
      <c r="G13" s="138">
        <f>SUM(G15:G21)</f>
        <v>158712</v>
      </c>
      <c r="H13" s="139">
        <f>SUM(H15:H21)</f>
        <v>158712</v>
      </c>
      <c r="I13" s="71"/>
    </row>
    <row r="14" spans="1:9" ht="15" x14ac:dyDescent="0.2">
      <c r="A14" s="126" t="s">
        <v>40</v>
      </c>
      <c r="B14" s="131"/>
      <c r="C14" s="262"/>
      <c r="D14" s="262">
        <f t="shared" si="1"/>
        <v>0</v>
      </c>
      <c r="E14" s="138"/>
      <c r="F14" s="138"/>
      <c r="G14" s="138"/>
      <c r="H14" s="139"/>
      <c r="I14" s="71"/>
    </row>
    <row r="15" spans="1:9" ht="25.5" x14ac:dyDescent="0.2">
      <c r="A15" s="126" t="s">
        <v>81</v>
      </c>
      <c r="B15" s="131"/>
      <c r="C15" s="263">
        <v>158133</v>
      </c>
      <c r="D15" s="263">
        <f t="shared" si="1"/>
        <v>158133</v>
      </c>
      <c r="E15" s="138">
        <f>F15-D15</f>
        <v>579</v>
      </c>
      <c r="F15" s="138">
        <f>'1 lentele'!L53</f>
        <v>158712</v>
      </c>
      <c r="G15" s="138">
        <f>'1 lentele'!P53</f>
        <v>158712</v>
      </c>
      <c r="H15" s="139">
        <f>'1 lentele'!Q53</f>
        <v>158712</v>
      </c>
      <c r="I15" s="71"/>
    </row>
    <row r="16" spans="1:9" ht="15" x14ac:dyDescent="0.2">
      <c r="A16" s="126" t="s">
        <v>82</v>
      </c>
      <c r="B16" s="131"/>
      <c r="C16" s="262"/>
      <c r="D16" s="262">
        <f t="shared" si="1"/>
        <v>0</v>
      </c>
      <c r="E16" s="138"/>
      <c r="F16" s="138"/>
      <c r="G16" s="138"/>
      <c r="H16" s="139"/>
      <c r="I16" s="71"/>
    </row>
    <row r="17" spans="1:9" ht="25.5" x14ac:dyDescent="0.2">
      <c r="A17" s="126" t="s">
        <v>103</v>
      </c>
      <c r="B17" s="131"/>
      <c r="C17" s="262"/>
      <c r="D17" s="262">
        <f t="shared" si="1"/>
        <v>0</v>
      </c>
      <c r="E17" s="144"/>
      <c r="F17" s="144"/>
      <c r="G17" s="144"/>
      <c r="H17" s="145"/>
      <c r="I17" s="71"/>
    </row>
    <row r="18" spans="1:9" ht="15" x14ac:dyDescent="0.2">
      <c r="A18" s="126" t="s">
        <v>83</v>
      </c>
      <c r="B18" s="131"/>
      <c r="C18" s="262"/>
      <c r="D18" s="262">
        <f t="shared" si="1"/>
        <v>0</v>
      </c>
      <c r="E18" s="144"/>
      <c r="F18" s="144"/>
      <c r="G18" s="144"/>
      <c r="H18" s="145"/>
      <c r="I18" s="71"/>
    </row>
    <row r="19" spans="1:9" ht="15" x14ac:dyDescent="0.2">
      <c r="A19" s="126" t="s">
        <v>84</v>
      </c>
      <c r="B19" s="131"/>
      <c r="C19" s="262"/>
      <c r="D19" s="262">
        <f t="shared" si="1"/>
        <v>0</v>
      </c>
      <c r="E19" s="144"/>
      <c r="F19" s="144"/>
      <c r="G19" s="144"/>
      <c r="H19" s="145"/>
      <c r="I19" s="71"/>
    </row>
    <row r="20" spans="1:9" ht="15" x14ac:dyDescent="0.2">
      <c r="A20" s="126" t="s">
        <v>85</v>
      </c>
      <c r="B20" s="131"/>
      <c r="C20" s="262"/>
      <c r="D20" s="262">
        <f t="shared" si="1"/>
        <v>0</v>
      </c>
      <c r="E20" s="144"/>
      <c r="F20" s="144"/>
      <c r="G20" s="144"/>
      <c r="H20" s="145"/>
      <c r="I20" s="71"/>
    </row>
    <row r="21" spans="1:9" ht="25.5" x14ac:dyDescent="0.2">
      <c r="A21" s="126" t="s">
        <v>86</v>
      </c>
      <c r="B21" s="131"/>
      <c r="C21" s="262"/>
      <c r="D21" s="262">
        <f t="shared" si="1"/>
        <v>0</v>
      </c>
      <c r="E21" s="144"/>
      <c r="F21" s="144"/>
      <c r="G21" s="144"/>
      <c r="H21" s="145"/>
      <c r="I21" s="71"/>
    </row>
    <row r="22" spans="1:9" ht="25.5" x14ac:dyDescent="0.2">
      <c r="A22" s="126" t="s">
        <v>87</v>
      </c>
      <c r="B22" s="131"/>
      <c r="C22" s="269">
        <v>515379</v>
      </c>
      <c r="D22" s="269">
        <f t="shared" si="1"/>
        <v>515379</v>
      </c>
      <c r="E22" s="138">
        <f>F22-D22</f>
        <v>56821</v>
      </c>
      <c r="F22" s="138">
        <f>'1 lentele'!L52</f>
        <v>572200</v>
      </c>
      <c r="G22" s="138">
        <f>'1 lentele'!P52</f>
        <v>561862</v>
      </c>
      <c r="H22" s="139">
        <f>'1 lentele'!Q52</f>
        <v>551862</v>
      </c>
      <c r="I22" s="71"/>
    </row>
    <row r="23" spans="1:9" ht="15" x14ac:dyDescent="0.2">
      <c r="A23" s="127" t="s">
        <v>88</v>
      </c>
      <c r="B23" s="124"/>
      <c r="C23" s="264"/>
      <c r="D23" s="264">
        <f t="shared" si="1"/>
        <v>0</v>
      </c>
      <c r="E23" s="138"/>
      <c r="F23" s="138"/>
      <c r="G23" s="138"/>
      <c r="H23" s="139"/>
      <c r="I23" s="71"/>
    </row>
    <row r="24" spans="1:9" ht="15" x14ac:dyDescent="0.2">
      <c r="A24" s="127" t="s">
        <v>89</v>
      </c>
      <c r="B24" s="124"/>
      <c r="C24" s="264"/>
      <c r="D24" s="264">
        <f t="shared" si="1"/>
        <v>0</v>
      </c>
      <c r="E24" s="138"/>
      <c r="F24" s="138"/>
      <c r="G24" s="138"/>
      <c r="H24" s="139"/>
      <c r="I24" s="71"/>
    </row>
    <row r="25" spans="1:9" ht="25.5" x14ac:dyDescent="0.2">
      <c r="A25" s="127" t="s">
        <v>90</v>
      </c>
      <c r="B25" s="124"/>
      <c r="C25" s="264"/>
      <c r="D25" s="264">
        <f t="shared" si="1"/>
        <v>0</v>
      </c>
      <c r="E25" s="138"/>
      <c r="F25" s="138"/>
      <c r="G25" s="138"/>
      <c r="H25" s="139"/>
      <c r="I25" s="71"/>
    </row>
    <row r="26" spans="1:9" ht="25.5" x14ac:dyDescent="0.2">
      <c r="A26" s="127" t="s">
        <v>106</v>
      </c>
      <c r="B26" s="124"/>
      <c r="C26" s="138">
        <v>111938</v>
      </c>
      <c r="D26" s="138">
        <f t="shared" si="1"/>
        <v>111938</v>
      </c>
      <c r="E26" s="138">
        <f>F26-D26</f>
        <v>194508</v>
      </c>
      <c r="F26" s="138">
        <f>'1 lentele'!L54</f>
        <v>306446</v>
      </c>
      <c r="G26" s="138">
        <f>'1 lentele'!P54</f>
        <v>500000</v>
      </c>
      <c r="H26" s="139">
        <f>'1 lentele'!Q54</f>
        <v>500000</v>
      </c>
      <c r="I26" s="71"/>
    </row>
    <row r="27" spans="1:9" ht="15" x14ac:dyDescent="0.2">
      <c r="A27" s="127" t="s">
        <v>91</v>
      </c>
      <c r="B27" s="124"/>
      <c r="C27" s="138">
        <v>227033</v>
      </c>
      <c r="D27" s="138">
        <f t="shared" si="1"/>
        <v>227033</v>
      </c>
      <c r="E27" s="138">
        <f>F27-D27</f>
        <v>-139141</v>
      </c>
      <c r="F27" s="138">
        <f>F28+F29+F30+F31</f>
        <v>87892</v>
      </c>
      <c r="G27" s="138">
        <f>G28+G29+G30+G31</f>
        <v>0</v>
      </c>
      <c r="H27" s="139">
        <f>H28+H29+H30+H31</f>
        <v>0</v>
      </c>
      <c r="I27" s="71"/>
    </row>
    <row r="28" spans="1:9" ht="15" x14ac:dyDescent="0.2">
      <c r="A28" s="127" t="s">
        <v>92</v>
      </c>
      <c r="B28" s="124"/>
      <c r="C28" s="264"/>
      <c r="D28" s="264">
        <f t="shared" si="1"/>
        <v>0</v>
      </c>
      <c r="E28" s="138"/>
      <c r="F28" s="138"/>
      <c r="G28" s="138"/>
      <c r="H28" s="139"/>
      <c r="I28" s="71"/>
    </row>
    <row r="29" spans="1:9" ht="15" x14ac:dyDescent="0.2">
      <c r="A29" s="127" t="s">
        <v>93</v>
      </c>
      <c r="B29" s="124"/>
      <c r="C29" s="264"/>
      <c r="D29" s="264">
        <f t="shared" si="1"/>
        <v>0</v>
      </c>
      <c r="E29" s="138"/>
      <c r="F29" s="138"/>
      <c r="G29" s="138"/>
      <c r="H29" s="139"/>
      <c r="I29" s="71"/>
    </row>
    <row r="30" spans="1:9" ht="38.25" x14ac:dyDescent="0.2">
      <c r="A30" s="127" t="s">
        <v>94</v>
      </c>
      <c r="B30" s="124"/>
      <c r="C30" s="264"/>
      <c r="D30" s="264">
        <f t="shared" si="1"/>
        <v>0</v>
      </c>
      <c r="E30" s="138"/>
      <c r="F30" s="138"/>
      <c r="G30" s="138"/>
      <c r="H30" s="139"/>
      <c r="I30" s="71"/>
    </row>
    <row r="31" spans="1:9" ht="25.5" x14ac:dyDescent="0.2">
      <c r="A31" s="127" t="s">
        <v>95</v>
      </c>
      <c r="B31" s="124"/>
      <c r="C31" s="138">
        <v>227033</v>
      </c>
      <c r="D31" s="138">
        <f t="shared" si="1"/>
        <v>227033</v>
      </c>
      <c r="E31" s="138">
        <f>F31-D31</f>
        <v>-139141</v>
      </c>
      <c r="F31" s="138">
        <f>'1 lentele'!L56</f>
        <v>87892</v>
      </c>
      <c r="G31" s="138">
        <f>'1 lentele'!P56</f>
        <v>0</v>
      </c>
      <c r="H31" s="139">
        <f>'1 lentele'!Q56</f>
        <v>0</v>
      </c>
      <c r="I31" s="71"/>
    </row>
    <row r="32" spans="1:9" ht="38.25" x14ac:dyDescent="0.2">
      <c r="A32" s="127" t="s">
        <v>96</v>
      </c>
      <c r="B32" s="124"/>
      <c r="C32" s="264"/>
      <c r="D32" s="264">
        <f t="shared" si="1"/>
        <v>0</v>
      </c>
      <c r="E32" s="144"/>
      <c r="F32" s="144"/>
      <c r="G32" s="144"/>
      <c r="H32" s="145"/>
      <c r="I32" s="71"/>
    </row>
    <row r="33" spans="1:9" ht="15" x14ac:dyDescent="0.2">
      <c r="A33" s="128" t="s">
        <v>41</v>
      </c>
      <c r="B33" s="132"/>
      <c r="C33" s="146">
        <f>C34+C35+C36+C37+C38+C39</f>
        <v>22300</v>
      </c>
      <c r="D33" s="146">
        <f t="shared" si="1"/>
        <v>22300</v>
      </c>
      <c r="E33" s="146">
        <f>F33-D33</f>
        <v>79307</v>
      </c>
      <c r="F33" s="146">
        <f>F34+F35+F36+F37+F38+F39</f>
        <v>101607</v>
      </c>
      <c r="G33" s="146">
        <f>G34+G35+G36+G37+G38+G39</f>
        <v>34790</v>
      </c>
      <c r="H33" s="147">
        <f>H34+H35+H36+H37+H38+H39</f>
        <v>35790</v>
      </c>
      <c r="I33" s="71"/>
    </row>
    <row r="34" spans="1:9" ht="15" x14ac:dyDescent="0.2">
      <c r="A34" s="127" t="s">
        <v>97</v>
      </c>
      <c r="B34" s="124"/>
      <c r="C34" s="138">
        <v>14973</v>
      </c>
      <c r="D34" s="138">
        <f t="shared" si="1"/>
        <v>14973</v>
      </c>
      <c r="E34" s="138">
        <f>F34-D34</f>
        <v>79307</v>
      </c>
      <c r="F34" s="138">
        <f>'1 lentele'!L55</f>
        <v>94280</v>
      </c>
      <c r="G34" s="138">
        <f>'1 lentele'!P55</f>
        <v>29000</v>
      </c>
      <c r="H34" s="139">
        <f>'1 lentele'!Q55</f>
        <v>30000</v>
      </c>
      <c r="I34" s="71"/>
    </row>
    <row r="35" spans="1:9" ht="15" x14ac:dyDescent="0.2">
      <c r="A35" s="127" t="s">
        <v>98</v>
      </c>
      <c r="B35" s="124"/>
      <c r="C35" s="264"/>
      <c r="D35" s="264">
        <f t="shared" si="1"/>
        <v>0</v>
      </c>
      <c r="E35" s="138"/>
      <c r="F35" s="138"/>
      <c r="G35" s="138"/>
      <c r="H35" s="139"/>
      <c r="I35" s="71"/>
    </row>
    <row r="36" spans="1:9" ht="15" x14ac:dyDescent="0.2">
      <c r="A36" s="127" t="s">
        <v>99</v>
      </c>
      <c r="B36" s="124"/>
      <c r="C36" s="264"/>
      <c r="D36" s="264">
        <f t="shared" si="1"/>
        <v>0</v>
      </c>
      <c r="E36" s="138"/>
      <c r="F36" s="138"/>
      <c r="G36" s="138"/>
      <c r="H36" s="139"/>
      <c r="I36" s="71"/>
    </row>
    <row r="37" spans="1:9" ht="25.5" x14ac:dyDescent="0.2">
      <c r="A37" s="127" t="s">
        <v>100</v>
      </c>
      <c r="B37" s="124"/>
      <c r="C37" s="264"/>
      <c r="D37" s="264">
        <f t="shared" si="1"/>
        <v>0</v>
      </c>
      <c r="E37" s="138"/>
      <c r="F37" s="138"/>
      <c r="G37" s="138"/>
      <c r="H37" s="139"/>
      <c r="I37" s="71"/>
    </row>
    <row r="38" spans="1:9" ht="15" x14ac:dyDescent="0.2">
      <c r="A38" s="127" t="s">
        <v>101</v>
      </c>
      <c r="B38" s="124"/>
      <c r="C38" s="264"/>
      <c r="D38" s="264">
        <f t="shared" si="1"/>
        <v>0</v>
      </c>
      <c r="E38" s="138"/>
      <c r="F38" s="138"/>
      <c r="G38" s="138"/>
      <c r="H38" s="139"/>
      <c r="I38" s="71"/>
    </row>
    <row r="39" spans="1:9" ht="15.75" thickBot="1" x14ac:dyDescent="0.25">
      <c r="A39" s="129" t="s">
        <v>102</v>
      </c>
      <c r="B39" s="73"/>
      <c r="C39" s="151">
        <v>7327</v>
      </c>
      <c r="D39" s="151">
        <f t="shared" si="1"/>
        <v>7327</v>
      </c>
      <c r="E39" s="151">
        <f>F39-D39</f>
        <v>0</v>
      </c>
      <c r="F39" s="151">
        <f>'1 lentele'!L57</f>
        <v>7327</v>
      </c>
      <c r="G39" s="151">
        <f>'1 lentele'!P57</f>
        <v>5790</v>
      </c>
      <c r="H39" s="152">
        <f>'1 lentele'!Q57</f>
        <v>5790</v>
      </c>
      <c r="I39" s="71"/>
    </row>
  </sheetData>
  <mergeCells count="8">
    <mergeCell ref="A5:A6"/>
    <mergeCell ref="G5:G6"/>
    <mergeCell ref="H5:H6"/>
    <mergeCell ref="A1:H1"/>
    <mergeCell ref="A2:H2"/>
    <mergeCell ref="A4:H4"/>
    <mergeCell ref="B5:B6"/>
    <mergeCell ref="D5:F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>
    <oddHeader>&amp;C&amp;[5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opLeftCell="A37" zoomScale="110" zoomScaleNormal="110" workbookViewId="0">
      <selection activeCell="A51" sqref="A51:U58"/>
    </sheetView>
  </sheetViews>
  <sheetFormatPr defaultRowHeight="11.25" x14ac:dyDescent="0.2"/>
  <cols>
    <col min="1" max="1" width="3.5703125" style="1" customWidth="1"/>
    <col min="2" max="2" width="3.7109375" style="1" customWidth="1"/>
    <col min="3" max="3" width="3" style="1" customWidth="1"/>
    <col min="4" max="4" width="23.140625" style="1" customWidth="1"/>
    <col min="5" max="5" width="5.28515625" style="1" customWidth="1"/>
    <col min="6" max="6" width="5.85546875" style="1" customWidth="1"/>
    <col min="7" max="7" width="9.28515625" style="9" customWidth="1"/>
    <col min="8" max="8" width="8.7109375" style="1" customWidth="1"/>
    <col min="9" max="9" width="8.42578125" style="1" customWidth="1"/>
    <col min="10" max="10" width="5.42578125" style="1" customWidth="1"/>
    <col min="11" max="11" width="6.140625" style="1" customWidth="1"/>
    <col min="12" max="12" width="7.7109375" style="1" customWidth="1"/>
    <col min="13" max="13" width="8.140625" style="1" customWidth="1"/>
    <col min="14" max="14" width="5.85546875" style="1" customWidth="1"/>
    <col min="15" max="15" width="6.42578125" style="1" customWidth="1"/>
    <col min="16" max="16" width="8.5703125" style="1" customWidth="1"/>
    <col min="17" max="17" width="7.85546875" style="1" customWidth="1"/>
    <col min="18" max="18" width="18" style="1" customWidth="1"/>
    <col min="19" max="20" width="6.5703125" style="1" customWidth="1"/>
    <col min="21" max="21" width="7" style="1" customWidth="1"/>
    <col min="22" max="16384" width="9.140625" style="1"/>
  </cols>
  <sheetData>
    <row r="1" spans="1:27" ht="36.75" customHeight="1" x14ac:dyDescent="0.2">
      <c r="R1" s="349"/>
      <c r="S1" s="349"/>
      <c r="T1" s="349"/>
      <c r="U1" s="349"/>
      <c r="V1" s="57"/>
      <c r="W1" s="57"/>
      <c r="X1" s="57"/>
    </row>
    <row r="2" spans="1:27" ht="15.75" customHeight="1" x14ac:dyDescent="0.2">
      <c r="A2" s="359" t="s">
        <v>140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7" s="6" customFormat="1" ht="12" customHeight="1" x14ac:dyDescent="0.2">
      <c r="A3" s="360" t="s">
        <v>142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1"/>
      <c r="W3" s="1"/>
      <c r="X3" s="1"/>
      <c r="Y3" s="1"/>
      <c r="Z3" s="1"/>
      <c r="AA3" s="1"/>
    </row>
    <row r="4" spans="1:27" s="24" customFormat="1" ht="15.75" customHeight="1" x14ac:dyDescent="0.2">
      <c r="A4" s="385" t="s">
        <v>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</row>
    <row r="5" spans="1:27" s="6" customFormat="1" ht="12.75" customHeight="1" x14ac:dyDescent="0.2">
      <c r="A5" s="360" t="s">
        <v>42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</row>
    <row r="6" spans="1:27" ht="13.5" customHeight="1" x14ac:dyDescent="0.2">
      <c r="A6" s="392" t="s">
        <v>25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2"/>
      <c r="W6" s="2"/>
      <c r="X6" s="2"/>
      <c r="Y6" s="2"/>
      <c r="Z6" s="2"/>
      <c r="AA6" s="2"/>
    </row>
    <row r="7" spans="1:27" ht="14.25" customHeight="1" thickBot="1" x14ac:dyDescent="0.25">
      <c r="A7" s="396" t="s">
        <v>145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</row>
    <row r="8" spans="1:27" ht="23.25" customHeight="1" x14ac:dyDescent="0.2">
      <c r="A8" s="397" t="s">
        <v>0</v>
      </c>
      <c r="B8" s="318" t="s">
        <v>1</v>
      </c>
      <c r="C8" s="318" t="s">
        <v>2</v>
      </c>
      <c r="D8" s="321" t="s">
        <v>3</v>
      </c>
      <c r="E8" s="393" t="s">
        <v>4</v>
      </c>
      <c r="F8" s="318" t="s">
        <v>5</v>
      </c>
      <c r="G8" s="386" t="s">
        <v>6</v>
      </c>
      <c r="H8" s="389" t="s">
        <v>56</v>
      </c>
      <c r="I8" s="390"/>
      <c r="J8" s="390"/>
      <c r="K8" s="391"/>
      <c r="L8" s="389" t="s">
        <v>143</v>
      </c>
      <c r="M8" s="390"/>
      <c r="N8" s="390"/>
      <c r="O8" s="391"/>
      <c r="P8" s="350" t="s">
        <v>57</v>
      </c>
      <c r="Q8" s="331" t="s">
        <v>144</v>
      </c>
      <c r="R8" s="327" t="s">
        <v>7</v>
      </c>
      <c r="S8" s="328"/>
      <c r="T8" s="328"/>
      <c r="U8" s="329"/>
    </row>
    <row r="9" spans="1:27" ht="20.25" customHeight="1" x14ac:dyDescent="0.2">
      <c r="A9" s="398"/>
      <c r="B9" s="319"/>
      <c r="C9" s="319"/>
      <c r="D9" s="322"/>
      <c r="E9" s="394"/>
      <c r="F9" s="319"/>
      <c r="G9" s="387"/>
      <c r="H9" s="361" t="s">
        <v>8</v>
      </c>
      <c r="I9" s="341" t="s">
        <v>9</v>
      </c>
      <c r="J9" s="341"/>
      <c r="K9" s="363" t="s">
        <v>10</v>
      </c>
      <c r="L9" s="361" t="s">
        <v>8</v>
      </c>
      <c r="M9" s="341" t="s">
        <v>9</v>
      </c>
      <c r="N9" s="341"/>
      <c r="O9" s="363" t="s">
        <v>10</v>
      </c>
      <c r="P9" s="351"/>
      <c r="Q9" s="332"/>
      <c r="R9" s="357" t="s">
        <v>19</v>
      </c>
      <c r="S9" s="341" t="s">
        <v>11</v>
      </c>
      <c r="T9" s="341"/>
      <c r="U9" s="345"/>
    </row>
    <row r="10" spans="1:27" ht="93.75" customHeight="1" thickBot="1" x14ac:dyDescent="0.25">
      <c r="A10" s="399"/>
      <c r="B10" s="320"/>
      <c r="C10" s="320"/>
      <c r="D10" s="323"/>
      <c r="E10" s="395"/>
      <c r="F10" s="320"/>
      <c r="G10" s="388"/>
      <c r="H10" s="362"/>
      <c r="I10" s="19" t="s">
        <v>8</v>
      </c>
      <c r="J10" s="20" t="s">
        <v>12</v>
      </c>
      <c r="K10" s="364"/>
      <c r="L10" s="362"/>
      <c r="M10" s="19" t="s">
        <v>8</v>
      </c>
      <c r="N10" s="20" t="s">
        <v>12</v>
      </c>
      <c r="O10" s="364"/>
      <c r="P10" s="352"/>
      <c r="Q10" s="333"/>
      <c r="R10" s="358"/>
      <c r="S10" s="10" t="s">
        <v>146</v>
      </c>
      <c r="T10" s="10" t="s">
        <v>43</v>
      </c>
      <c r="U10" s="11" t="s">
        <v>147</v>
      </c>
    </row>
    <row r="11" spans="1:27" ht="15" customHeight="1" thickBot="1" x14ac:dyDescent="0.25">
      <c r="A11" s="342" t="s">
        <v>44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4"/>
    </row>
    <row r="12" spans="1:27" ht="15" customHeight="1" thickBot="1" x14ac:dyDescent="0.25">
      <c r="A12" s="324" t="s">
        <v>45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6"/>
    </row>
    <row r="13" spans="1:27" ht="15" customHeight="1" thickBot="1" x14ac:dyDescent="0.25">
      <c r="A13" s="12" t="s">
        <v>16</v>
      </c>
      <c r="B13" s="306" t="s">
        <v>46</v>
      </c>
      <c r="C13" s="307"/>
      <c r="D13" s="307"/>
      <c r="E13" s="307"/>
      <c r="F13" s="307"/>
      <c r="G13" s="307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9"/>
      <c r="V13" s="35"/>
      <c r="W13" s="35"/>
      <c r="X13" s="35"/>
    </row>
    <row r="14" spans="1:27" ht="15" customHeight="1" thickBot="1" x14ac:dyDescent="0.25">
      <c r="A14" s="17" t="s">
        <v>16</v>
      </c>
      <c r="B14" s="18" t="s">
        <v>16</v>
      </c>
      <c r="C14" s="353" t="s">
        <v>47</v>
      </c>
      <c r="D14" s="354"/>
      <c r="E14" s="354"/>
      <c r="F14" s="354"/>
      <c r="G14" s="354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4"/>
      <c r="S14" s="354"/>
      <c r="T14" s="354"/>
      <c r="U14" s="356"/>
    </row>
    <row r="15" spans="1:27" ht="15" customHeight="1" x14ac:dyDescent="0.2">
      <c r="A15" s="382" t="s">
        <v>16</v>
      </c>
      <c r="B15" s="346" t="s">
        <v>16</v>
      </c>
      <c r="C15" s="407" t="s">
        <v>16</v>
      </c>
      <c r="D15" s="380" t="s">
        <v>80</v>
      </c>
      <c r="E15" s="285" t="s">
        <v>135</v>
      </c>
      <c r="F15" s="373" t="s">
        <v>111</v>
      </c>
      <c r="G15" s="291" t="s">
        <v>23</v>
      </c>
      <c r="H15" s="378">
        <v>158132</v>
      </c>
      <c r="I15" s="378">
        <v>158132</v>
      </c>
      <c r="J15" s="316"/>
      <c r="K15" s="339"/>
      <c r="L15" s="337">
        <v>158712</v>
      </c>
      <c r="M15" s="293">
        <v>158712</v>
      </c>
      <c r="N15" s="316"/>
      <c r="O15" s="339"/>
      <c r="P15" s="293">
        <v>158712</v>
      </c>
      <c r="Q15" s="293">
        <v>158712</v>
      </c>
      <c r="R15" s="330" t="s">
        <v>128</v>
      </c>
      <c r="S15" s="200">
        <v>3</v>
      </c>
      <c r="T15" s="201">
        <v>3</v>
      </c>
      <c r="U15" s="202">
        <v>3</v>
      </c>
    </row>
    <row r="16" spans="1:27" ht="14.25" customHeight="1" x14ac:dyDescent="0.2">
      <c r="A16" s="383"/>
      <c r="B16" s="347"/>
      <c r="C16" s="408"/>
      <c r="D16" s="381"/>
      <c r="E16" s="286"/>
      <c r="F16" s="374"/>
      <c r="G16" s="292"/>
      <c r="H16" s="379"/>
      <c r="I16" s="379"/>
      <c r="J16" s="317"/>
      <c r="K16" s="340"/>
      <c r="L16" s="338"/>
      <c r="M16" s="294"/>
      <c r="N16" s="317"/>
      <c r="O16" s="340"/>
      <c r="P16" s="294"/>
      <c r="Q16" s="294"/>
      <c r="R16" s="302"/>
      <c r="S16" s="96">
        <f>SUM(S15)</f>
        <v>3</v>
      </c>
      <c r="T16" s="94">
        <f>SUM(T15)</f>
        <v>3</v>
      </c>
      <c r="U16" s="97">
        <f>SUM(U15)</f>
        <v>3</v>
      </c>
    </row>
    <row r="17" spans="1:25" ht="14.25" customHeight="1" x14ac:dyDescent="0.2">
      <c r="A17" s="383"/>
      <c r="B17" s="347"/>
      <c r="C17" s="408"/>
      <c r="D17" s="381"/>
      <c r="E17" s="286"/>
      <c r="F17" s="374"/>
      <c r="G17" s="292"/>
      <c r="H17" s="379"/>
      <c r="I17" s="379"/>
      <c r="J17" s="317"/>
      <c r="K17" s="340"/>
      <c r="L17" s="338"/>
      <c r="M17" s="294"/>
      <c r="N17" s="317"/>
      <c r="O17" s="340"/>
      <c r="P17" s="294"/>
      <c r="Q17" s="294"/>
      <c r="R17" s="282" t="s">
        <v>121</v>
      </c>
      <c r="S17" s="203">
        <v>20.9</v>
      </c>
      <c r="T17" s="204">
        <v>22</v>
      </c>
      <c r="U17" s="205">
        <v>22</v>
      </c>
    </row>
    <row r="18" spans="1:25" ht="15" customHeight="1" x14ac:dyDescent="0.2">
      <c r="A18" s="383"/>
      <c r="B18" s="347"/>
      <c r="C18" s="408"/>
      <c r="D18" s="381"/>
      <c r="E18" s="286"/>
      <c r="F18" s="374"/>
      <c r="G18" s="292"/>
      <c r="H18" s="379"/>
      <c r="I18" s="379"/>
      <c r="J18" s="317"/>
      <c r="K18" s="340"/>
      <c r="L18" s="338"/>
      <c r="M18" s="294"/>
      <c r="N18" s="317"/>
      <c r="O18" s="340"/>
      <c r="P18" s="294"/>
      <c r="Q18" s="294"/>
      <c r="R18" s="282"/>
      <c r="S18" s="96">
        <f>SUM(S17)</f>
        <v>20.9</v>
      </c>
      <c r="T18" s="94">
        <f>SUM(T17)</f>
        <v>22</v>
      </c>
      <c r="U18" s="97">
        <f>SUM(U17)</f>
        <v>22</v>
      </c>
    </row>
    <row r="19" spans="1:25" ht="13.5" customHeight="1" x14ac:dyDescent="0.2">
      <c r="A19" s="383"/>
      <c r="B19" s="347"/>
      <c r="C19" s="408"/>
      <c r="D19" s="381"/>
      <c r="E19" s="286"/>
      <c r="F19" s="374"/>
      <c r="G19" s="292"/>
      <c r="H19" s="379"/>
      <c r="I19" s="379"/>
      <c r="J19" s="317"/>
      <c r="K19" s="340"/>
      <c r="L19" s="338"/>
      <c r="M19" s="294"/>
      <c r="N19" s="317"/>
      <c r="O19" s="340"/>
      <c r="P19" s="294"/>
      <c r="Q19" s="294"/>
      <c r="R19" s="282" t="s">
        <v>122</v>
      </c>
      <c r="S19" s="203">
        <v>10</v>
      </c>
      <c r="T19" s="204">
        <v>30</v>
      </c>
      <c r="U19" s="205">
        <v>60</v>
      </c>
    </row>
    <row r="20" spans="1:25" ht="15" hidden="1" customHeight="1" x14ac:dyDescent="0.2">
      <c r="A20" s="383"/>
      <c r="B20" s="347"/>
      <c r="C20" s="408"/>
      <c r="D20" s="381"/>
      <c r="E20" s="286"/>
      <c r="F20" s="374"/>
      <c r="G20" s="292"/>
      <c r="H20" s="379"/>
      <c r="I20" s="379"/>
      <c r="J20" s="317"/>
      <c r="K20" s="340"/>
      <c r="L20" s="338"/>
      <c r="M20" s="294"/>
      <c r="N20" s="317"/>
      <c r="O20" s="340"/>
      <c r="P20" s="294"/>
      <c r="Q20" s="294"/>
      <c r="R20" s="282"/>
      <c r="S20" s="96">
        <f>SUM(S19)</f>
        <v>10</v>
      </c>
      <c r="T20" s="94">
        <f>SUM(T19)</f>
        <v>30</v>
      </c>
      <c r="U20" s="97"/>
    </row>
    <row r="21" spans="1:25" ht="14.25" customHeight="1" x14ac:dyDescent="0.2">
      <c r="A21" s="383"/>
      <c r="B21" s="347"/>
      <c r="C21" s="408"/>
      <c r="D21" s="381"/>
      <c r="E21" s="286"/>
      <c r="F21" s="374"/>
      <c r="G21" s="292"/>
      <c r="H21" s="379"/>
      <c r="I21" s="379"/>
      <c r="J21" s="317"/>
      <c r="K21" s="340"/>
      <c r="L21" s="338"/>
      <c r="M21" s="294"/>
      <c r="N21" s="317"/>
      <c r="O21" s="340"/>
      <c r="P21" s="294"/>
      <c r="Q21" s="294"/>
      <c r="R21" s="282"/>
      <c r="S21" s="96">
        <f>SUM(S19)</f>
        <v>10</v>
      </c>
      <c r="T21" s="94">
        <f>SUM(T19)</f>
        <v>30</v>
      </c>
      <c r="U21" s="97">
        <f>SUM(U19)</f>
        <v>60</v>
      </c>
    </row>
    <row r="22" spans="1:25" ht="20.25" customHeight="1" x14ac:dyDescent="0.2">
      <c r="A22" s="383"/>
      <c r="B22" s="347"/>
      <c r="C22" s="408"/>
      <c r="D22" s="381"/>
      <c r="E22" s="286"/>
      <c r="F22" s="374"/>
      <c r="G22" s="292"/>
      <c r="H22" s="379"/>
      <c r="I22" s="379"/>
      <c r="J22" s="317"/>
      <c r="K22" s="340"/>
      <c r="L22" s="338"/>
      <c r="M22" s="294"/>
      <c r="N22" s="317"/>
      <c r="O22" s="340"/>
      <c r="P22" s="294"/>
      <c r="Q22" s="294"/>
      <c r="R22" s="282" t="s">
        <v>120</v>
      </c>
      <c r="S22" s="13">
        <v>56316.4</v>
      </c>
      <c r="T22" s="14">
        <v>56316.4</v>
      </c>
      <c r="U22" s="15">
        <v>56316.4</v>
      </c>
    </row>
    <row r="23" spans="1:25" ht="17.25" customHeight="1" thickBot="1" x14ac:dyDescent="0.25">
      <c r="A23" s="384"/>
      <c r="B23" s="348"/>
      <c r="C23" s="409"/>
      <c r="D23" s="381"/>
      <c r="E23" s="287"/>
      <c r="F23" s="377"/>
      <c r="G23" s="61" t="s">
        <v>13</v>
      </c>
      <c r="H23" s="174">
        <f>SUM(H15)</f>
        <v>158132</v>
      </c>
      <c r="I23" s="172">
        <f t="shared" ref="I23:Q23" si="0">SUM(I15)</f>
        <v>158132</v>
      </c>
      <c r="J23" s="172">
        <f t="shared" si="0"/>
        <v>0</v>
      </c>
      <c r="K23" s="197">
        <f t="shared" si="0"/>
        <v>0</v>
      </c>
      <c r="L23" s="174">
        <f t="shared" si="0"/>
        <v>158712</v>
      </c>
      <c r="M23" s="172">
        <f t="shared" si="0"/>
        <v>158712</v>
      </c>
      <c r="N23" s="172">
        <f t="shared" si="0"/>
        <v>0</v>
      </c>
      <c r="O23" s="197">
        <f t="shared" si="0"/>
        <v>0</v>
      </c>
      <c r="P23" s="163">
        <f t="shared" si="0"/>
        <v>158712</v>
      </c>
      <c r="Q23" s="163">
        <f t="shared" si="0"/>
        <v>158712</v>
      </c>
      <c r="R23" s="301"/>
      <c r="S23" s="91">
        <f>SUM(S22)</f>
        <v>56316.4</v>
      </c>
      <c r="T23" s="92">
        <f>SUM(T22)</f>
        <v>56316.4</v>
      </c>
      <c r="U23" s="93">
        <f>SUM(U22)</f>
        <v>56316.4</v>
      </c>
    </row>
    <row r="24" spans="1:25" ht="14.25" customHeight="1" thickBot="1" x14ac:dyDescent="0.25">
      <c r="A24" s="17" t="s">
        <v>16</v>
      </c>
      <c r="B24" s="18" t="s">
        <v>16</v>
      </c>
      <c r="C24" s="283" t="s">
        <v>14</v>
      </c>
      <c r="D24" s="284"/>
      <c r="E24" s="284"/>
      <c r="F24" s="284"/>
      <c r="G24" s="284"/>
      <c r="H24" s="168">
        <f>SUM(H23)</f>
        <v>158132</v>
      </c>
      <c r="I24" s="173">
        <f t="shared" ref="I24:Q24" si="1">SUM(I23)</f>
        <v>158132</v>
      </c>
      <c r="J24" s="173">
        <f t="shared" si="1"/>
        <v>0</v>
      </c>
      <c r="K24" s="198">
        <f t="shared" si="1"/>
        <v>0</v>
      </c>
      <c r="L24" s="168">
        <f t="shared" si="1"/>
        <v>158712</v>
      </c>
      <c r="M24" s="173">
        <f t="shared" si="1"/>
        <v>158712</v>
      </c>
      <c r="N24" s="173">
        <f t="shared" si="1"/>
        <v>0</v>
      </c>
      <c r="O24" s="198">
        <f t="shared" si="1"/>
        <v>0</v>
      </c>
      <c r="P24" s="164">
        <f t="shared" si="1"/>
        <v>158712</v>
      </c>
      <c r="Q24" s="164">
        <f t="shared" si="1"/>
        <v>158712</v>
      </c>
      <c r="R24" s="81" t="s">
        <v>18</v>
      </c>
      <c r="S24" s="60" t="s">
        <v>18</v>
      </c>
      <c r="T24" s="7" t="s">
        <v>18</v>
      </c>
      <c r="U24" s="8" t="s">
        <v>18</v>
      </c>
    </row>
    <row r="25" spans="1:25" ht="13.5" customHeight="1" thickBot="1" x14ac:dyDescent="0.25">
      <c r="A25" s="122">
        <v>1</v>
      </c>
      <c r="B25" s="123">
        <v>2</v>
      </c>
      <c r="C25" s="369" t="s">
        <v>58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1"/>
    </row>
    <row r="26" spans="1:25" ht="21" customHeight="1" x14ac:dyDescent="0.2">
      <c r="A26" s="365">
        <v>1</v>
      </c>
      <c r="B26" s="404">
        <v>2</v>
      </c>
      <c r="C26" s="334">
        <v>1</v>
      </c>
      <c r="D26" s="410" t="s">
        <v>110</v>
      </c>
      <c r="E26" s="368" t="s">
        <v>135</v>
      </c>
      <c r="F26" s="372" t="s">
        <v>112</v>
      </c>
      <c r="G26" s="150" t="s">
        <v>61</v>
      </c>
      <c r="H26" s="212">
        <v>2896</v>
      </c>
      <c r="I26" s="169">
        <v>2896</v>
      </c>
      <c r="J26" s="33"/>
      <c r="K26" s="34"/>
      <c r="L26" s="222">
        <v>3000</v>
      </c>
      <c r="M26" s="169">
        <v>3000</v>
      </c>
      <c r="N26" s="3"/>
      <c r="O26" s="4"/>
      <c r="P26" s="230">
        <v>2900</v>
      </c>
      <c r="Q26" s="231">
        <v>2900</v>
      </c>
      <c r="R26" s="304" t="s">
        <v>48</v>
      </c>
      <c r="S26" s="312">
        <v>5</v>
      </c>
      <c r="T26" s="310">
        <v>5</v>
      </c>
      <c r="U26" s="375">
        <v>5</v>
      </c>
    </row>
    <row r="27" spans="1:25" ht="21" customHeight="1" x14ac:dyDescent="0.2">
      <c r="A27" s="366"/>
      <c r="B27" s="405"/>
      <c r="C27" s="335"/>
      <c r="D27" s="411"/>
      <c r="E27" s="285"/>
      <c r="F27" s="373"/>
      <c r="G27" s="21" t="s">
        <v>138</v>
      </c>
      <c r="H27" s="213">
        <v>7327</v>
      </c>
      <c r="I27" s="157">
        <v>7327</v>
      </c>
      <c r="J27" s="14"/>
      <c r="K27" s="15"/>
      <c r="L27" s="223">
        <v>7327</v>
      </c>
      <c r="M27" s="157">
        <v>7327</v>
      </c>
      <c r="N27" s="5"/>
      <c r="O27" s="16"/>
      <c r="P27" s="232">
        <v>5790</v>
      </c>
      <c r="Q27" s="233">
        <v>5790</v>
      </c>
      <c r="R27" s="305"/>
      <c r="S27" s="313"/>
      <c r="T27" s="311"/>
      <c r="U27" s="376"/>
      <c r="V27" s="149"/>
      <c r="W27" s="149"/>
      <c r="X27" s="149"/>
      <c r="Y27" s="149"/>
    </row>
    <row r="28" spans="1:25" ht="18.75" customHeight="1" x14ac:dyDescent="0.2">
      <c r="A28" s="367"/>
      <c r="B28" s="406"/>
      <c r="C28" s="336"/>
      <c r="D28" s="412"/>
      <c r="E28" s="286"/>
      <c r="F28" s="374"/>
      <c r="G28" s="65" t="s">
        <v>20</v>
      </c>
      <c r="H28" s="155">
        <f>SUM(H26:H27)</f>
        <v>10223</v>
      </c>
      <c r="I28" s="156">
        <f t="shared" ref="I28:Q28" si="2">SUM(I26:I27)</f>
        <v>10223</v>
      </c>
      <c r="J28" s="30">
        <f t="shared" si="2"/>
        <v>0</v>
      </c>
      <c r="K28" s="31">
        <f t="shared" si="2"/>
        <v>0</v>
      </c>
      <c r="L28" s="224">
        <f t="shared" si="2"/>
        <v>10327</v>
      </c>
      <c r="M28" s="156">
        <f t="shared" si="2"/>
        <v>10327</v>
      </c>
      <c r="N28" s="30">
        <f t="shared" si="2"/>
        <v>0</v>
      </c>
      <c r="O28" s="31">
        <f t="shared" si="2"/>
        <v>0</v>
      </c>
      <c r="P28" s="159">
        <f t="shared" si="2"/>
        <v>8690</v>
      </c>
      <c r="Q28" s="159">
        <f t="shared" si="2"/>
        <v>8690</v>
      </c>
      <c r="R28" s="282"/>
      <c r="S28" s="155">
        <f>SUM(S26)</f>
        <v>5</v>
      </c>
      <c r="T28" s="156">
        <f>SUM(T26)</f>
        <v>5</v>
      </c>
      <c r="U28" s="161">
        <f>SUM(U26)</f>
        <v>5</v>
      </c>
    </row>
    <row r="29" spans="1:25" ht="21" customHeight="1" x14ac:dyDescent="0.2">
      <c r="A29" s="367">
        <v>1</v>
      </c>
      <c r="B29" s="406">
        <v>2</v>
      </c>
      <c r="C29" s="336">
        <v>2</v>
      </c>
      <c r="D29" s="437" t="s">
        <v>59</v>
      </c>
      <c r="E29" s="286" t="s">
        <v>135</v>
      </c>
      <c r="F29" s="374" t="s">
        <v>111</v>
      </c>
      <c r="G29" s="148" t="s">
        <v>61</v>
      </c>
      <c r="H29" s="154">
        <v>8689</v>
      </c>
      <c r="I29" s="154">
        <v>8689</v>
      </c>
      <c r="J29" s="5"/>
      <c r="K29" s="16"/>
      <c r="L29" s="221">
        <v>9500</v>
      </c>
      <c r="M29" s="221">
        <v>9500</v>
      </c>
      <c r="N29" s="5"/>
      <c r="O29" s="16"/>
      <c r="P29" s="158">
        <v>14481</v>
      </c>
      <c r="Q29" s="158">
        <v>14481</v>
      </c>
      <c r="R29" s="282" t="s">
        <v>55</v>
      </c>
      <c r="S29" s="154">
        <v>120</v>
      </c>
      <c r="T29" s="157">
        <v>130</v>
      </c>
      <c r="U29" s="160">
        <v>140</v>
      </c>
    </row>
    <row r="30" spans="1:25" ht="18.75" customHeight="1" x14ac:dyDescent="0.2">
      <c r="A30" s="367"/>
      <c r="B30" s="406"/>
      <c r="C30" s="336"/>
      <c r="D30" s="437"/>
      <c r="E30" s="286"/>
      <c r="F30" s="374"/>
      <c r="G30" s="65" t="s">
        <v>20</v>
      </c>
      <c r="H30" s="155">
        <f>SUM(H29)</f>
        <v>8689</v>
      </c>
      <c r="I30" s="156">
        <f t="shared" ref="I30:Q30" si="3">SUM(I29)</f>
        <v>8689</v>
      </c>
      <c r="J30" s="30">
        <f t="shared" si="3"/>
        <v>0</v>
      </c>
      <c r="K30" s="31">
        <f t="shared" si="3"/>
        <v>0</v>
      </c>
      <c r="L30" s="224">
        <f t="shared" si="3"/>
        <v>9500</v>
      </c>
      <c r="M30" s="156">
        <f t="shared" si="3"/>
        <v>9500</v>
      </c>
      <c r="N30" s="30">
        <f t="shared" si="3"/>
        <v>0</v>
      </c>
      <c r="O30" s="31">
        <f t="shared" si="3"/>
        <v>0</v>
      </c>
      <c r="P30" s="159">
        <f t="shared" si="3"/>
        <v>14481</v>
      </c>
      <c r="Q30" s="159">
        <f t="shared" si="3"/>
        <v>14481</v>
      </c>
      <c r="R30" s="282"/>
      <c r="S30" s="155">
        <f>SUM(S29)</f>
        <v>120</v>
      </c>
      <c r="T30" s="156">
        <f>SUM(T29)</f>
        <v>130</v>
      </c>
      <c r="U30" s="161">
        <f>SUM(U29)</f>
        <v>140</v>
      </c>
    </row>
    <row r="31" spans="1:25" ht="21" customHeight="1" x14ac:dyDescent="0.2">
      <c r="A31" s="367">
        <v>1</v>
      </c>
      <c r="B31" s="406">
        <v>2</v>
      </c>
      <c r="C31" s="336">
        <v>3</v>
      </c>
      <c r="D31" s="437" t="s">
        <v>129</v>
      </c>
      <c r="E31" s="286" t="s">
        <v>136</v>
      </c>
      <c r="F31" s="374" t="s">
        <v>111</v>
      </c>
      <c r="G31" s="148" t="s">
        <v>61</v>
      </c>
      <c r="H31" s="154">
        <v>7385</v>
      </c>
      <c r="I31" s="154">
        <v>7385</v>
      </c>
      <c r="J31" s="5"/>
      <c r="K31" s="16"/>
      <c r="L31" s="221">
        <v>5800</v>
      </c>
      <c r="M31" s="157">
        <v>5800</v>
      </c>
      <c r="N31" s="5"/>
      <c r="O31" s="16"/>
      <c r="P31" s="158">
        <v>14481</v>
      </c>
      <c r="Q31" s="158">
        <v>14481</v>
      </c>
      <c r="R31" s="282" t="s">
        <v>60</v>
      </c>
      <c r="S31" s="154">
        <v>31</v>
      </c>
      <c r="T31" s="157">
        <v>32</v>
      </c>
      <c r="U31" s="160">
        <v>32</v>
      </c>
    </row>
    <row r="32" spans="1:25" ht="27.75" customHeight="1" x14ac:dyDescent="0.2">
      <c r="A32" s="442"/>
      <c r="B32" s="430"/>
      <c r="C32" s="431"/>
      <c r="D32" s="457"/>
      <c r="E32" s="287"/>
      <c r="F32" s="377"/>
      <c r="G32" s="22" t="s">
        <v>20</v>
      </c>
      <c r="H32" s="174">
        <f>SUM(H31)</f>
        <v>7385</v>
      </c>
      <c r="I32" s="172">
        <f t="shared" ref="I32:Q32" si="4">SUM(I31)</f>
        <v>7385</v>
      </c>
      <c r="J32" s="63">
        <f t="shared" si="4"/>
        <v>0</v>
      </c>
      <c r="K32" s="64">
        <f t="shared" si="4"/>
        <v>0</v>
      </c>
      <c r="L32" s="225">
        <f t="shared" si="4"/>
        <v>5800</v>
      </c>
      <c r="M32" s="172">
        <f t="shared" si="4"/>
        <v>5800</v>
      </c>
      <c r="N32" s="63">
        <f t="shared" si="4"/>
        <v>0</v>
      </c>
      <c r="O32" s="64">
        <f t="shared" si="4"/>
        <v>0</v>
      </c>
      <c r="P32" s="163">
        <f t="shared" si="4"/>
        <v>14481</v>
      </c>
      <c r="Q32" s="163">
        <f t="shared" si="4"/>
        <v>14481</v>
      </c>
      <c r="R32" s="282"/>
      <c r="S32" s="155">
        <f>SUM(S31)</f>
        <v>31</v>
      </c>
      <c r="T32" s="156">
        <f>SUM(T31)</f>
        <v>32</v>
      </c>
      <c r="U32" s="161">
        <f>SUM(U31)</f>
        <v>32</v>
      </c>
    </row>
    <row r="33" spans="1:24" ht="21" customHeight="1" x14ac:dyDescent="0.2">
      <c r="A33" s="367">
        <v>1</v>
      </c>
      <c r="B33" s="406">
        <v>2</v>
      </c>
      <c r="C33" s="336">
        <v>4</v>
      </c>
      <c r="D33" s="437" t="s">
        <v>107</v>
      </c>
      <c r="E33" s="286" t="s">
        <v>136</v>
      </c>
      <c r="F33" s="374" t="s">
        <v>111</v>
      </c>
      <c r="G33" s="148" t="s">
        <v>108</v>
      </c>
      <c r="H33" s="154">
        <v>15379</v>
      </c>
      <c r="I33" s="154">
        <v>15379</v>
      </c>
      <c r="J33" s="5"/>
      <c r="K33" s="16"/>
      <c r="L33" s="221">
        <v>16830</v>
      </c>
      <c r="M33" s="221">
        <v>16830</v>
      </c>
      <c r="N33" s="5"/>
      <c r="O33" s="16"/>
      <c r="P33" s="158">
        <v>29000</v>
      </c>
      <c r="Q33" s="158">
        <v>30000</v>
      </c>
      <c r="R33" s="282" t="s">
        <v>113</v>
      </c>
      <c r="S33" s="13">
        <v>30</v>
      </c>
      <c r="T33" s="14">
        <v>30</v>
      </c>
      <c r="U33" s="15">
        <v>30</v>
      </c>
    </row>
    <row r="34" spans="1:24" ht="15" customHeight="1" thickBot="1" x14ac:dyDescent="0.25">
      <c r="A34" s="439"/>
      <c r="B34" s="441"/>
      <c r="C34" s="432"/>
      <c r="D34" s="438"/>
      <c r="E34" s="440"/>
      <c r="F34" s="433"/>
      <c r="G34" s="206" t="s">
        <v>20</v>
      </c>
      <c r="H34" s="207">
        <f>SUM(H33)</f>
        <v>15379</v>
      </c>
      <c r="I34" s="208">
        <f t="shared" ref="I34:Q34" si="5">SUM(I33)</f>
        <v>15379</v>
      </c>
      <c r="J34" s="209">
        <f t="shared" si="5"/>
        <v>0</v>
      </c>
      <c r="K34" s="210">
        <f t="shared" si="5"/>
        <v>0</v>
      </c>
      <c r="L34" s="226">
        <f t="shared" si="5"/>
        <v>16830</v>
      </c>
      <c r="M34" s="208">
        <f t="shared" si="5"/>
        <v>16830</v>
      </c>
      <c r="N34" s="209">
        <f t="shared" si="5"/>
        <v>0</v>
      </c>
      <c r="O34" s="210">
        <f t="shared" si="5"/>
        <v>0</v>
      </c>
      <c r="P34" s="211">
        <f t="shared" si="5"/>
        <v>29000</v>
      </c>
      <c r="Q34" s="211">
        <f t="shared" si="5"/>
        <v>30000</v>
      </c>
      <c r="R34" s="301"/>
      <c r="S34" s="62">
        <f>SUM(S33)</f>
        <v>30</v>
      </c>
      <c r="T34" s="63">
        <f>SUM(T33)</f>
        <v>30</v>
      </c>
      <c r="U34" s="64">
        <f>SUM(U33)</f>
        <v>30</v>
      </c>
    </row>
    <row r="35" spans="1:24" ht="14.25" customHeight="1" thickBot="1" x14ac:dyDescent="0.25">
      <c r="A35" s="214" t="s">
        <v>16</v>
      </c>
      <c r="B35" s="215" t="s">
        <v>17</v>
      </c>
      <c r="C35" s="402" t="s">
        <v>14</v>
      </c>
      <c r="D35" s="403"/>
      <c r="E35" s="403"/>
      <c r="F35" s="403"/>
      <c r="G35" s="403"/>
      <c r="H35" s="216">
        <f>SUM(H34,H32,H30,H28)</f>
        <v>41676</v>
      </c>
      <c r="I35" s="217">
        <f t="shared" ref="I35:Q35" si="6">SUM(I34,I32,I30,I28)</f>
        <v>41676</v>
      </c>
      <c r="J35" s="218">
        <f t="shared" si="6"/>
        <v>0</v>
      </c>
      <c r="K35" s="219">
        <f t="shared" si="6"/>
        <v>0</v>
      </c>
      <c r="L35" s="216">
        <f t="shared" si="6"/>
        <v>42457</v>
      </c>
      <c r="M35" s="217">
        <f t="shared" si="6"/>
        <v>42457</v>
      </c>
      <c r="N35" s="218">
        <f t="shared" si="6"/>
        <v>0</v>
      </c>
      <c r="O35" s="219">
        <f t="shared" si="6"/>
        <v>0</v>
      </c>
      <c r="P35" s="220">
        <f t="shared" si="6"/>
        <v>66652</v>
      </c>
      <c r="Q35" s="220">
        <f t="shared" si="6"/>
        <v>67652</v>
      </c>
      <c r="R35" s="81" t="s">
        <v>18</v>
      </c>
      <c r="S35" s="60" t="s">
        <v>18</v>
      </c>
      <c r="T35" s="7" t="s">
        <v>18</v>
      </c>
      <c r="U35" s="8" t="s">
        <v>18</v>
      </c>
    </row>
    <row r="36" spans="1:24" s="6" customFormat="1" ht="14.25" customHeight="1" thickBot="1" x14ac:dyDescent="0.25">
      <c r="A36" s="32">
        <v>1</v>
      </c>
      <c r="B36" s="400" t="s">
        <v>15</v>
      </c>
      <c r="C36" s="401"/>
      <c r="D36" s="401"/>
      <c r="E36" s="401"/>
      <c r="F36" s="401"/>
      <c r="G36" s="401"/>
      <c r="H36" s="170">
        <f t="shared" ref="H36:Q36" si="7">SUM(H35,H24)</f>
        <v>199808</v>
      </c>
      <c r="I36" s="171">
        <f t="shared" si="7"/>
        <v>199808</v>
      </c>
      <c r="J36" s="79">
        <f t="shared" si="7"/>
        <v>0</v>
      </c>
      <c r="K36" s="80">
        <f t="shared" si="7"/>
        <v>0</v>
      </c>
      <c r="L36" s="170">
        <f t="shared" si="7"/>
        <v>201169</v>
      </c>
      <c r="M36" s="171">
        <f t="shared" si="7"/>
        <v>201169</v>
      </c>
      <c r="N36" s="79">
        <f t="shared" si="7"/>
        <v>0</v>
      </c>
      <c r="O36" s="80">
        <f t="shared" si="7"/>
        <v>0</v>
      </c>
      <c r="P36" s="167">
        <f t="shared" si="7"/>
        <v>225364</v>
      </c>
      <c r="Q36" s="167">
        <f t="shared" si="7"/>
        <v>226364</v>
      </c>
      <c r="R36" s="83" t="s">
        <v>18</v>
      </c>
      <c r="S36" s="32" t="s">
        <v>18</v>
      </c>
      <c r="T36" s="84" t="s">
        <v>18</v>
      </c>
      <c r="U36" s="85" t="s">
        <v>18</v>
      </c>
    </row>
    <row r="37" spans="1:24" ht="15" customHeight="1" thickBot="1" x14ac:dyDescent="0.25">
      <c r="A37" s="12" t="s">
        <v>17</v>
      </c>
      <c r="B37" s="306" t="s">
        <v>66</v>
      </c>
      <c r="C37" s="307"/>
      <c r="D37" s="307"/>
      <c r="E37" s="307"/>
      <c r="F37" s="307"/>
      <c r="G37" s="307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9"/>
      <c r="V37" s="35"/>
      <c r="W37" s="35"/>
      <c r="X37" s="35"/>
    </row>
    <row r="38" spans="1:24" ht="14.25" customHeight="1" thickBot="1" x14ac:dyDescent="0.25">
      <c r="A38" s="66">
        <v>2</v>
      </c>
      <c r="B38" s="7">
        <v>1</v>
      </c>
      <c r="C38" s="295" t="s">
        <v>49</v>
      </c>
      <c r="D38" s="296"/>
      <c r="E38" s="296"/>
      <c r="F38" s="296"/>
      <c r="G38" s="296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8"/>
      <c r="V38" s="35"/>
      <c r="W38" s="35"/>
      <c r="X38" s="35"/>
    </row>
    <row r="39" spans="1:24" ht="17.25" customHeight="1" x14ac:dyDescent="0.2">
      <c r="A39" s="365">
        <v>2</v>
      </c>
      <c r="B39" s="404">
        <v>1</v>
      </c>
      <c r="C39" s="334">
        <v>1</v>
      </c>
      <c r="D39" s="455" t="s">
        <v>50</v>
      </c>
      <c r="E39" s="368" t="s">
        <v>137</v>
      </c>
      <c r="F39" s="372" t="s">
        <v>112</v>
      </c>
      <c r="G39" s="234" t="s">
        <v>61</v>
      </c>
      <c r="H39" s="244">
        <v>581887</v>
      </c>
      <c r="I39" s="245">
        <v>581887</v>
      </c>
      <c r="J39" s="33"/>
      <c r="K39" s="34"/>
      <c r="L39" s="244">
        <v>553900</v>
      </c>
      <c r="M39" s="245">
        <v>553900</v>
      </c>
      <c r="N39" s="33"/>
      <c r="O39" s="34"/>
      <c r="P39" s="253">
        <v>530000</v>
      </c>
      <c r="Q39" s="228">
        <v>520000</v>
      </c>
      <c r="R39" s="415" t="s">
        <v>51</v>
      </c>
      <c r="S39" s="33">
        <v>8725</v>
      </c>
      <c r="T39" s="33">
        <v>8600</v>
      </c>
      <c r="U39" s="34">
        <v>8500</v>
      </c>
    </row>
    <row r="40" spans="1:24" ht="15.75" customHeight="1" thickBot="1" x14ac:dyDescent="0.25">
      <c r="A40" s="367"/>
      <c r="B40" s="413"/>
      <c r="C40" s="413"/>
      <c r="D40" s="456"/>
      <c r="E40" s="414"/>
      <c r="F40" s="453"/>
      <c r="G40" s="235" t="s">
        <v>20</v>
      </c>
      <c r="H40" s="155">
        <f>SUM(H39)</f>
        <v>581887</v>
      </c>
      <c r="I40" s="156">
        <f t="shared" ref="I40:Q40" si="8">SUM(I39:I39)</f>
        <v>581887</v>
      </c>
      <c r="J40" s="30">
        <f t="shared" si="8"/>
        <v>0</v>
      </c>
      <c r="K40" s="31">
        <f t="shared" si="8"/>
        <v>0</v>
      </c>
      <c r="L40" s="155">
        <f t="shared" si="8"/>
        <v>553900</v>
      </c>
      <c r="M40" s="156">
        <f t="shared" si="8"/>
        <v>553900</v>
      </c>
      <c r="N40" s="30">
        <f t="shared" si="8"/>
        <v>0</v>
      </c>
      <c r="O40" s="31">
        <f t="shared" si="8"/>
        <v>0</v>
      </c>
      <c r="P40" s="254">
        <f t="shared" si="8"/>
        <v>530000</v>
      </c>
      <c r="Q40" s="159">
        <f t="shared" si="8"/>
        <v>520000</v>
      </c>
      <c r="R40" s="416"/>
      <c r="S40" s="29">
        <f>SUM(S39:S39)</f>
        <v>8725</v>
      </c>
      <c r="T40" s="30">
        <f>SUM(T39:T39)</f>
        <v>8600</v>
      </c>
      <c r="U40" s="31">
        <f>SUM(U39:U39)</f>
        <v>8500</v>
      </c>
    </row>
    <row r="41" spans="1:24" ht="24.75" customHeight="1" x14ac:dyDescent="0.2">
      <c r="A41" s="442">
        <v>2</v>
      </c>
      <c r="B41" s="404">
        <v>1</v>
      </c>
      <c r="C41" s="431">
        <v>2</v>
      </c>
      <c r="D41" s="467" t="s">
        <v>148</v>
      </c>
      <c r="E41" s="447" t="s">
        <v>137</v>
      </c>
      <c r="F41" s="449" t="s">
        <v>112</v>
      </c>
      <c r="G41" s="236" t="s">
        <v>108</v>
      </c>
      <c r="H41" s="246">
        <v>77450</v>
      </c>
      <c r="I41" s="229">
        <v>77450</v>
      </c>
      <c r="J41" s="196"/>
      <c r="K41" s="247"/>
      <c r="L41" s="246">
        <v>77450</v>
      </c>
      <c r="M41" s="229">
        <v>77450</v>
      </c>
      <c r="N41" s="196"/>
      <c r="O41" s="247"/>
      <c r="P41" s="255"/>
      <c r="Q41" s="196"/>
      <c r="R41" s="280" t="s">
        <v>153</v>
      </c>
      <c r="S41" s="174">
        <v>3600</v>
      </c>
      <c r="T41" s="63"/>
      <c r="U41" s="64"/>
    </row>
    <row r="42" spans="1:24" ht="13.5" customHeight="1" x14ac:dyDescent="0.2">
      <c r="A42" s="366"/>
      <c r="B42" s="413"/>
      <c r="C42" s="335"/>
      <c r="D42" s="468"/>
      <c r="E42" s="448"/>
      <c r="F42" s="450"/>
      <c r="G42" s="235" t="s">
        <v>20</v>
      </c>
      <c r="H42" s="155">
        <f>SUM(H41)</f>
        <v>77450</v>
      </c>
      <c r="I42" s="156">
        <f t="shared" ref="I42:P42" si="9">SUM(I41)</f>
        <v>77450</v>
      </c>
      <c r="J42" s="156">
        <f t="shared" si="9"/>
        <v>0</v>
      </c>
      <c r="K42" s="161">
        <f t="shared" si="9"/>
        <v>0</v>
      </c>
      <c r="L42" s="155">
        <f t="shared" si="9"/>
        <v>77450</v>
      </c>
      <c r="M42" s="156">
        <f t="shared" si="9"/>
        <v>77450</v>
      </c>
      <c r="N42" s="156">
        <f t="shared" si="9"/>
        <v>0</v>
      </c>
      <c r="O42" s="161">
        <f t="shared" si="9"/>
        <v>0</v>
      </c>
      <c r="P42" s="224">
        <f t="shared" si="9"/>
        <v>0</v>
      </c>
      <c r="Q42" s="156">
        <f>SUM(Q41)</f>
        <v>0</v>
      </c>
      <c r="R42" s="281"/>
      <c r="S42" s="62"/>
      <c r="T42" s="63"/>
      <c r="U42" s="64"/>
    </row>
    <row r="43" spans="1:24" ht="28.5" customHeight="1" x14ac:dyDescent="0.2">
      <c r="A43" s="366">
        <v>2</v>
      </c>
      <c r="B43" s="405">
        <v>1</v>
      </c>
      <c r="C43" s="335">
        <v>3</v>
      </c>
      <c r="D43" s="411" t="s">
        <v>134</v>
      </c>
      <c r="E43" s="285" t="s">
        <v>133</v>
      </c>
      <c r="F43" s="373" t="s">
        <v>112</v>
      </c>
      <c r="G43" s="237" t="s">
        <v>62</v>
      </c>
      <c r="H43" s="248">
        <v>306446</v>
      </c>
      <c r="I43" s="199">
        <v>189556</v>
      </c>
      <c r="J43" s="14"/>
      <c r="K43" s="160">
        <v>116890</v>
      </c>
      <c r="L43" s="248">
        <v>306446</v>
      </c>
      <c r="M43" s="199">
        <v>189556</v>
      </c>
      <c r="N43" s="14"/>
      <c r="O43" s="160">
        <v>116890</v>
      </c>
      <c r="P43" s="256">
        <v>500000</v>
      </c>
      <c r="Q43" s="162">
        <v>500000</v>
      </c>
      <c r="R43" s="302" t="s">
        <v>52</v>
      </c>
      <c r="S43" s="314">
        <v>95</v>
      </c>
      <c r="T43" s="299">
        <v>100</v>
      </c>
      <c r="U43" s="299">
        <v>100</v>
      </c>
    </row>
    <row r="44" spans="1:24" ht="28.5" customHeight="1" thickBot="1" x14ac:dyDescent="0.25">
      <c r="A44" s="461"/>
      <c r="B44" s="460"/>
      <c r="C44" s="454"/>
      <c r="D44" s="428"/>
      <c r="E44" s="434"/>
      <c r="F44" s="436"/>
      <c r="G44" s="238" t="s">
        <v>132</v>
      </c>
      <c r="H44" s="249">
        <v>87892</v>
      </c>
      <c r="I44" s="250">
        <v>52892</v>
      </c>
      <c r="J44" s="251"/>
      <c r="K44" s="252">
        <v>35000</v>
      </c>
      <c r="L44" s="259">
        <v>87892</v>
      </c>
      <c r="M44" s="250">
        <v>52892</v>
      </c>
      <c r="N44" s="251"/>
      <c r="O44" s="252">
        <v>35000</v>
      </c>
      <c r="P44" s="257"/>
      <c r="Q44" s="58"/>
      <c r="R44" s="303"/>
      <c r="S44" s="315"/>
      <c r="T44" s="300"/>
      <c r="U44" s="300"/>
    </row>
    <row r="45" spans="1:24" ht="18" customHeight="1" thickBot="1" x14ac:dyDescent="0.25">
      <c r="A45" s="439"/>
      <c r="B45" s="441"/>
      <c r="C45" s="432"/>
      <c r="D45" s="429"/>
      <c r="E45" s="435"/>
      <c r="F45" s="433"/>
      <c r="G45" s="239" t="s">
        <v>13</v>
      </c>
      <c r="H45" s="240">
        <f>SUM(H43:H44)</f>
        <v>394338</v>
      </c>
      <c r="I45" s="241">
        <f t="shared" ref="I45:Q45" si="10">SUM(I43:I44)</f>
        <v>242448</v>
      </c>
      <c r="J45" s="242">
        <f t="shared" si="10"/>
        <v>0</v>
      </c>
      <c r="K45" s="243">
        <f t="shared" si="10"/>
        <v>151890</v>
      </c>
      <c r="L45" s="258">
        <f t="shared" si="10"/>
        <v>394338</v>
      </c>
      <c r="M45" s="241">
        <f t="shared" si="10"/>
        <v>242448</v>
      </c>
      <c r="N45" s="242">
        <f t="shared" si="10"/>
        <v>0</v>
      </c>
      <c r="O45" s="243">
        <f t="shared" si="10"/>
        <v>151890</v>
      </c>
      <c r="P45" s="163">
        <f t="shared" si="10"/>
        <v>500000</v>
      </c>
      <c r="Q45" s="163">
        <f t="shared" si="10"/>
        <v>500000</v>
      </c>
      <c r="R45" s="303"/>
      <c r="S45" s="62">
        <f>SUM(S43)</f>
        <v>95</v>
      </c>
      <c r="T45" s="63">
        <f>SUM(T43)</f>
        <v>100</v>
      </c>
      <c r="U45" s="64">
        <f>SUM(U43)</f>
        <v>100</v>
      </c>
    </row>
    <row r="46" spans="1:24" ht="16.5" customHeight="1" thickBot="1" x14ac:dyDescent="0.25">
      <c r="A46" s="66">
        <v>2</v>
      </c>
      <c r="B46" s="7">
        <v>1</v>
      </c>
      <c r="C46" s="426" t="s">
        <v>14</v>
      </c>
      <c r="D46" s="427"/>
      <c r="E46" s="427"/>
      <c r="F46" s="427"/>
      <c r="G46" s="427"/>
      <c r="H46" s="168">
        <f>SUM(H40,H45,H42)</f>
        <v>1053675</v>
      </c>
      <c r="I46" s="168">
        <f t="shared" ref="I46:Q46" si="11">SUM(I40,I45,I42)</f>
        <v>901785</v>
      </c>
      <c r="J46" s="168">
        <f t="shared" si="11"/>
        <v>0</v>
      </c>
      <c r="K46" s="168">
        <f t="shared" si="11"/>
        <v>151890</v>
      </c>
      <c r="L46" s="168">
        <f t="shared" si="11"/>
        <v>1025688</v>
      </c>
      <c r="M46" s="168">
        <f t="shared" si="11"/>
        <v>873798</v>
      </c>
      <c r="N46" s="168">
        <f t="shared" si="11"/>
        <v>0</v>
      </c>
      <c r="O46" s="168">
        <f t="shared" si="11"/>
        <v>151890</v>
      </c>
      <c r="P46" s="168">
        <f t="shared" si="11"/>
        <v>1030000</v>
      </c>
      <c r="Q46" s="168">
        <f t="shared" si="11"/>
        <v>1020000</v>
      </c>
      <c r="R46" s="81" t="s">
        <v>18</v>
      </c>
      <c r="S46" s="60" t="s">
        <v>18</v>
      </c>
      <c r="T46" s="7" t="s">
        <v>18</v>
      </c>
      <c r="U46" s="8" t="s">
        <v>18</v>
      </c>
    </row>
    <row r="47" spans="1:24" s="6" customFormat="1" ht="14.25" customHeight="1" thickBot="1" x14ac:dyDescent="0.25">
      <c r="A47" s="66">
        <v>2</v>
      </c>
      <c r="B47" s="458" t="s">
        <v>15</v>
      </c>
      <c r="C47" s="459"/>
      <c r="D47" s="459"/>
      <c r="E47" s="459"/>
      <c r="F47" s="459"/>
      <c r="G47" s="459"/>
      <c r="H47" s="177">
        <f>SUM(H46)</f>
        <v>1053675</v>
      </c>
      <c r="I47" s="175">
        <f t="shared" ref="I47:Q47" si="12">SUM(I46)</f>
        <v>901785</v>
      </c>
      <c r="J47" s="69">
        <f t="shared" si="12"/>
        <v>0</v>
      </c>
      <c r="K47" s="227">
        <f t="shared" si="12"/>
        <v>151890</v>
      </c>
      <c r="L47" s="177">
        <f t="shared" si="12"/>
        <v>1025688</v>
      </c>
      <c r="M47" s="175">
        <f t="shared" si="12"/>
        <v>873798</v>
      </c>
      <c r="N47" s="69">
        <f t="shared" si="12"/>
        <v>0</v>
      </c>
      <c r="O47" s="227">
        <f t="shared" si="12"/>
        <v>151890</v>
      </c>
      <c r="P47" s="165">
        <f t="shared" si="12"/>
        <v>1030000</v>
      </c>
      <c r="Q47" s="165">
        <f t="shared" si="12"/>
        <v>1020000</v>
      </c>
      <c r="R47" s="82" t="s">
        <v>18</v>
      </c>
      <c r="S47" s="66" t="s">
        <v>18</v>
      </c>
      <c r="T47" s="67" t="s">
        <v>18</v>
      </c>
      <c r="U47" s="68" t="s">
        <v>18</v>
      </c>
    </row>
    <row r="48" spans="1:24" s="6" customFormat="1" ht="14.25" customHeight="1" thickBot="1" x14ac:dyDescent="0.25">
      <c r="A48" s="451" t="s">
        <v>21</v>
      </c>
      <c r="B48" s="452"/>
      <c r="C48" s="452"/>
      <c r="D48" s="452"/>
      <c r="E48" s="452"/>
      <c r="F48" s="452"/>
      <c r="G48" s="452"/>
      <c r="H48" s="178">
        <f t="shared" ref="H48:Q48" si="13">SUM(H47,H36)</f>
        <v>1253483</v>
      </c>
      <c r="I48" s="176">
        <f t="shared" si="13"/>
        <v>1101593</v>
      </c>
      <c r="J48" s="25">
        <f t="shared" si="13"/>
        <v>0</v>
      </c>
      <c r="K48" s="195">
        <f t="shared" si="13"/>
        <v>151890</v>
      </c>
      <c r="L48" s="178">
        <f t="shared" si="13"/>
        <v>1226857</v>
      </c>
      <c r="M48" s="176">
        <f t="shared" si="13"/>
        <v>1074967</v>
      </c>
      <c r="N48" s="25">
        <f t="shared" si="13"/>
        <v>0</v>
      </c>
      <c r="O48" s="195">
        <f t="shared" si="13"/>
        <v>151890</v>
      </c>
      <c r="P48" s="166">
        <f t="shared" si="13"/>
        <v>1255364</v>
      </c>
      <c r="Q48" s="166">
        <f t="shared" si="13"/>
        <v>1246364</v>
      </c>
      <c r="R48" s="78" t="s">
        <v>18</v>
      </c>
      <c r="S48" s="70" t="s">
        <v>18</v>
      </c>
      <c r="T48" s="25" t="s">
        <v>18</v>
      </c>
      <c r="U48" s="26" t="s">
        <v>18</v>
      </c>
    </row>
    <row r="50" spans="1:21" x14ac:dyDescent="0.2">
      <c r="D50" s="59"/>
    </row>
    <row r="51" spans="1:21" ht="12" thickBot="1" x14ac:dyDescent="0.25"/>
    <row r="52" spans="1:21" ht="22.5" customHeight="1" x14ac:dyDescent="0.2">
      <c r="A52" s="418" t="s">
        <v>22</v>
      </c>
      <c r="B52" s="419"/>
      <c r="C52" s="445" t="s">
        <v>105</v>
      </c>
      <c r="D52" s="446"/>
      <c r="E52" s="446"/>
      <c r="F52" s="446"/>
      <c r="G52" s="36" t="s">
        <v>61</v>
      </c>
      <c r="H52" s="179">
        <f>SUM(H26,H29,H31,H39)</f>
        <v>600857</v>
      </c>
      <c r="I52" s="180">
        <f t="shared" ref="I52:Q52" si="14">SUM(I26,I29,I31,I39)</f>
        <v>600857</v>
      </c>
      <c r="J52" s="180">
        <f t="shared" si="14"/>
        <v>0</v>
      </c>
      <c r="K52" s="181">
        <f t="shared" si="14"/>
        <v>0</v>
      </c>
      <c r="L52" s="179">
        <f t="shared" si="14"/>
        <v>572200</v>
      </c>
      <c r="M52" s="180">
        <f t="shared" si="14"/>
        <v>572200</v>
      </c>
      <c r="N52" s="180">
        <f t="shared" si="14"/>
        <v>0</v>
      </c>
      <c r="O52" s="181">
        <f t="shared" si="14"/>
        <v>0</v>
      </c>
      <c r="P52" s="182">
        <f t="shared" si="14"/>
        <v>561862</v>
      </c>
      <c r="Q52" s="182">
        <f t="shared" si="14"/>
        <v>551862</v>
      </c>
      <c r="U52" s="27"/>
    </row>
    <row r="53" spans="1:21" x14ac:dyDescent="0.2">
      <c r="A53" s="420"/>
      <c r="B53" s="421"/>
      <c r="C53" s="443" t="s">
        <v>104</v>
      </c>
      <c r="D53" s="444"/>
      <c r="E53" s="444"/>
      <c r="F53" s="444"/>
      <c r="G53" s="37" t="s">
        <v>23</v>
      </c>
      <c r="H53" s="183">
        <f>SUM(H15)</f>
        <v>158132</v>
      </c>
      <c r="I53" s="184">
        <f t="shared" ref="I53:Q53" si="15">SUM(I15)</f>
        <v>158132</v>
      </c>
      <c r="J53" s="184">
        <f t="shared" si="15"/>
        <v>0</v>
      </c>
      <c r="K53" s="185">
        <f t="shared" si="15"/>
        <v>0</v>
      </c>
      <c r="L53" s="183">
        <f t="shared" si="15"/>
        <v>158712</v>
      </c>
      <c r="M53" s="184">
        <f t="shared" si="15"/>
        <v>158712</v>
      </c>
      <c r="N53" s="184">
        <f t="shared" si="15"/>
        <v>0</v>
      </c>
      <c r="O53" s="185">
        <f t="shared" si="15"/>
        <v>0</v>
      </c>
      <c r="P53" s="186">
        <f t="shared" si="15"/>
        <v>158712</v>
      </c>
      <c r="Q53" s="186">
        <f t="shared" si="15"/>
        <v>158712</v>
      </c>
    </row>
    <row r="54" spans="1:21" s="9" customFormat="1" ht="20.25" customHeight="1" x14ac:dyDescent="0.2">
      <c r="A54" s="420"/>
      <c r="B54" s="421"/>
      <c r="C54" s="465" t="s">
        <v>63</v>
      </c>
      <c r="D54" s="466"/>
      <c r="E54" s="466"/>
      <c r="F54" s="466"/>
      <c r="G54" s="37" t="s">
        <v>62</v>
      </c>
      <c r="H54" s="187">
        <f>SUM(H43)</f>
        <v>306446</v>
      </c>
      <c r="I54" s="188">
        <f t="shared" ref="I54:Q54" si="16">SUM(I43)</f>
        <v>189556</v>
      </c>
      <c r="J54" s="188">
        <f t="shared" si="16"/>
        <v>0</v>
      </c>
      <c r="K54" s="189">
        <f t="shared" si="16"/>
        <v>116890</v>
      </c>
      <c r="L54" s="187">
        <f t="shared" si="16"/>
        <v>306446</v>
      </c>
      <c r="M54" s="188">
        <f t="shared" si="16"/>
        <v>189556</v>
      </c>
      <c r="N54" s="188">
        <f t="shared" si="16"/>
        <v>0</v>
      </c>
      <c r="O54" s="189">
        <f t="shared" si="16"/>
        <v>116890</v>
      </c>
      <c r="P54" s="190">
        <f t="shared" si="16"/>
        <v>500000</v>
      </c>
      <c r="Q54" s="190">
        <f t="shared" si="16"/>
        <v>500000</v>
      </c>
      <c r="R54" s="28"/>
    </row>
    <row r="55" spans="1:21" s="9" customFormat="1" ht="12.75" customHeight="1" x14ac:dyDescent="0.2">
      <c r="A55" s="420"/>
      <c r="B55" s="421"/>
      <c r="C55" s="465" t="s">
        <v>109</v>
      </c>
      <c r="D55" s="466"/>
      <c r="E55" s="466"/>
      <c r="F55" s="466"/>
      <c r="G55" s="37" t="s">
        <v>108</v>
      </c>
      <c r="H55" s="187">
        <f>SUM(H33,H41)</f>
        <v>92829</v>
      </c>
      <c r="I55" s="187">
        <f>SUM(I33,I41)</f>
        <v>92829</v>
      </c>
      <c r="J55" s="187">
        <f t="shared" ref="J55:Q55" si="17">SUM(J33,J41)</f>
        <v>0</v>
      </c>
      <c r="K55" s="187">
        <f t="shared" si="17"/>
        <v>0</v>
      </c>
      <c r="L55" s="187">
        <f t="shared" si="17"/>
        <v>94280</v>
      </c>
      <c r="M55" s="187">
        <f t="shared" si="17"/>
        <v>94280</v>
      </c>
      <c r="N55" s="187">
        <f t="shared" si="17"/>
        <v>0</v>
      </c>
      <c r="O55" s="187">
        <f t="shared" si="17"/>
        <v>0</v>
      </c>
      <c r="P55" s="187">
        <f t="shared" si="17"/>
        <v>29000</v>
      </c>
      <c r="Q55" s="187">
        <f t="shared" si="17"/>
        <v>30000</v>
      </c>
      <c r="R55" s="153"/>
    </row>
    <row r="56" spans="1:21" s="9" customFormat="1" ht="21" customHeight="1" x14ac:dyDescent="0.2">
      <c r="A56" s="422"/>
      <c r="B56" s="423"/>
      <c r="C56" s="288" t="s">
        <v>131</v>
      </c>
      <c r="D56" s="289"/>
      <c r="E56" s="289"/>
      <c r="F56" s="290"/>
      <c r="G56" s="77" t="s">
        <v>130</v>
      </c>
      <c r="H56" s="187">
        <f>SUM(H44)</f>
        <v>87892</v>
      </c>
      <c r="I56" s="188">
        <f t="shared" ref="I56:Q56" si="18">SUM(I44)</f>
        <v>52892</v>
      </c>
      <c r="J56" s="188">
        <f t="shared" si="18"/>
        <v>0</v>
      </c>
      <c r="K56" s="189">
        <f t="shared" si="18"/>
        <v>35000</v>
      </c>
      <c r="L56" s="187">
        <f t="shared" si="18"/>
        <v>87892</v>
      </c>
      <c r="M56" s="188">
        <f t="shared" si="18"/>
        <v>52892</v>
      </c>
      <c r="N56" s="188">
        <f t="shared" si="18"/>
        <v>0</v>
      </c>
      <c r="O56" s="189">
        <f t="shared" si="18"/>
        <v>35000</v>
      </c>
      <c r="P56" s="190">
        <f t="shared" si="18"/>
        <v>0</v>
      </c>
      <c r="Q56" s="190">
        <f t="shared" si="18"/>
        <v>0</v>
      </c>
      <c r="R56" s="28"/>
    </row>
    <row r="57" spans="1:21" s="9" customFormat="1" ht="13.5" customHeight="1" thickBot="1" x14ac:dyDescent="0.25">
      <c r="A57" s="422"/>
      <c r="B57" s="423"/>
      <c r="C57" s="417" t="s">
        <v>139</v>
      </c>
      <c r="D57" s="289"/>
      <c r="E57" s="289"/>
      <c r="F57" s="290"/>
      <c r="G57" s="77" t="s">
        <v>138</v>
      </c>
      <c r="H57" s="191">
        <f>SUM(H27)</f>
        <v>7327</v>
      </c>
      <c r="I57" s="192">
        <f t="shared" ref="I57:Q57" si="19">SUM(I27)</f>
        <v>7327</v>
      </c>
      <c r="J57" s="192">
        <f t="shared" si="19"/>
        <v>0</v>
      </c>
      <c r="K57" s="193">
        <f t="shared" si="19"/>
        <v>0</v>
      </c>
      <c r="L57" s="191">
        <f t="shared" si="19"/>
        <v>7327</v>
      </c>
      <c r="M57" s="192">
        <f t="shared" si="19"/>
        <v>7327</v>
      </c>
      <c r="N57" s="192">
        <f t="shared" si="19"/>
        <v>0</v>
      </c>
      <c r="O57" s="193">
        <f t="shared" si="19"/>
        <v>0</v>
      </c>
      <c r="P57" s="194">
        <f t="shared" si="19"/>
        <v>5790</v>
      </c>
      <c r="Q57" s="194">
        <f t="shared" si="19"/>
        <v>5790</v>
      </c>
      <c r="R57" s="28"/>
    </row>
    <row r="58" spans="1:21" ht="15" customHeight="1" thickBot="1" x14ac:dyDescent="0.25">
      <c r="A58" s="424"/>
      <c r="B58" s="425"/>
      <c r="C58" s="462" t="s">
        <v>8</v>
      </c>
      <c r="D58" s="463"/>
      <c r="E58" s="463"/>
      <c r="F58" s="463"/>
      <c r="G58" s="464"/>
      <c r="H58" s="178">
        <f>SUM(H52:H57)</f>
        <v>1253483</v>
      </c>
      <c r="I58" s="176">
        <f t="shared" ref="I58:Q58" si="20">SUM(I52:I57)</f>
        <v>1101593</v>
      </c>
      <c r="J58" s="176">
        <f t="shared" si="20"/>
        <v>0</v>
      </c>
      <c r="K58" s="195">
        <f t="shared" si="20"/>
        <v>151890</v>
      </c>
      <c r="L58" s="178">
        <f t="shared" si="20"/>
        <v>1226857</v>
      </c>
      <c r="M58" s="176">
        <f t="shared" si="20"/>
        <v>1074967</v>
      </c>
      <c r="N58" s="176">
        <f t="shared" si="20"/>
        <v>0</v>
      </c>
      <c r="O58" s="195">
        <f t="shared" si="20"/>
        <v>151890</v>
      </c>
      <c r="P58" s="166">
        <f t="shared" si="20"/>
        <v>1255364</v>
      </c>
      <c r="Q58" s="166">
        <f t="shared" si="20"/>
        <v>1246364</v>
      </c>
      <c r="R58" s="23"/>
      <c r="S58" s="23"/>
      <c r="T58" s="27"/>
    </row>
    <row r="60" spans="1:21" x14ac:dyDescent="0.2"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21" x14ac:dyDescent="0.2"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21" x14ac:dyDescent="0.2">
      <c r="H62" s="27"/>
      <c r="I62" s="27"/>
      <c r="J62" s="27"/>
      <c r="K62" s="27"/>
      <c r="L62" s="27"/>
      <c r="M62" s="27"/>
      <c r="N62" s="27"/>
      <c r="O62" s="27"/>
      <c r="P62" s="27"/>
      <c r="Q62" s="27"/>
    </row>
  </sheetData>
  <mergeCells count="124">
    <mergeCell ref="B47:G47"/>
    <mergeCell ref="B43:B45"/>
    <mergeCell ref="A43:A45"/>
    <mergeCell ref="C58:G58"/>
    <mergeCell ref="C54:F54"/>
    <mergeCell ref="A41:A42"/>
    <mergeCell ref="B41:B42"/>
    <mergeCell ref="C41:C42"/>
    <mergeCell ref="D41:D42"/>
    <mergeCell ref="C55:F55"/>
    <mergeCell ref="C53:F53"/>
    <mergeCell ref="C52:F52"/>
    <mergeCell ref="E41:E42"/>
    <mergeCell ref="F41:F42"/>
    <mergeCell ref="A48:G48"/>
    <mergeCell ref="L9:L10"/>
    <mergeCell ref="F39:F40"/>
    <mergeCell ref="C43:C45"/>
    <mergeCell ref="D39:D40"/>
    <mergeCell ref="D31:D32"/>
    <mergeCell ref="F43:F45"/>
    <mergeCell ref="D29:D30"/>
    <mergeCell ref="D33:D34"/>
    <mergeCell ref="A33:A34"/>
    <mergeCell ref="E33:E34"/>
    <mergeCell ref="B33:B34"/>
    <mergeCell ref="A39:A40"/>
    <mergeCell ref="A31:A32"/>
    <mergeCell ref="C57:F57"/>
    <mergeCell ref="F31:F32"/>
    <mergeCell ref="A52:B58"/>
    <mergeCell ref="C46:G46"/>
    <mergeCell ref="D43:D45"/>
    <mergeCell ref="B31:B32"/>
    <mergeCell ref="C31:C32"/>
    <mergeCell ref="C33:C34"/>
    <mergeCell ref="F33:F34"/>
    <mergeCell ref="E43:E45"/>
    <mergeCell ref="R29:R30"/>
    <mergeCell ref="D26:D28"/>
    <mergeCell ref="B39:B40"/>
    <mergeCell ref="C39:C40"/>
    <mergeCell ref="E39:E40"/>
    <mergeCell ref="R33:R34"/>
    <mergeCell ref="R39:R40"/>
    <mergeCell ref="A8:A10"/>
    <mergeCell ref="C29:C30"/>
    <mergeCell ref="E31:E32"/>
    <mergeCell ref="B36:G36"/>
    <mergeCell ref="C35:G35"/>
    <mergeCell ref="B8:B10"/>
    <mergeCell ref="F29:F30"/>
    <mergeCell ref="B26:B28"/>
    <mergeCell ref="B29:B30"/>
    <mergeCell ref="C15:C23"/>
    <mergeCell ref="K9:K10"/>
    <mergeCell ref="A15:A23"/>
    <mergeCell ref="A29:A30"/>
    <mergeCell ref="A4:U4"/>
    <mergeCell ref="G8:G10"/>
    <mergeCell ref="L8:O8"/>
    <mergeCell ref="A6:U6"/>
    <mergeCell ref="H8:K8"/>
    <mergeCell ref="E8:E10"/>
    <mergeCell ref="A7:U7"/>
    <mergeCell ref="A26:A28"/>
    <mergeCell ref="E26:E28"/>
    <mergeCell ref="C25:U25"/>
    <mergeCell ref="F26:F28"/>
    <mergeCell ref="U26:U27"/>
    <mergeCell ref="F15:F23"/>
    <mergeCell ref="I15:I22"/>
    <mergeCell ref="H15:H22"/>
    <mergeCell ref="D15:D23"/>
    <mergeCell ref="R1:U1"/>
    <mergeCell ref="M9:N9"/>
    <mergeCell ref="P8:P10"/>
    <mergeCell ref="C14:U14"/>
    <mergeCell ref="R9:R10"/>
    <mergeCell ref="A2:U2"/>
    <mergeCell ref="A3:U3"/>
    <mergeCell ref="A5:U5"/>
    <mergeCell ref="H9:H10"/>
    <mergeCell ref="O9:O10"/>
    <mergeCell ref="Q8:Q10"/>
    <mergeCell ref="C26:C28"/>
    <mergeCell ref="J15:J22"/>
    <mergeCell ref="L15:L22"/>
    <mergeCell ref="K15:K22"/>
    <mergeCell ref="O15:O22"/>
    <mergeCell ref="I9:J9"/>
    <mergeCell ref="A11:U11"/>
    <mergeCell ref="S9:U9"/>
    <mergeCell ref="B15:B23"/>
    <mergeCell ref="B13:U13"/>
    <mergeCell ref="N15:N22"/>
    <mergeCell ref="C8:C10"/>
    <mergeCell ref="M15:M22"/>
    <mergeCell ref="R17:R18"/>
    <mergeCell ref="D8:D10"/>
    <mergeCell ref="F8:F10"/>
    <mergeCell ref="A12:U12"/>
    <mergeCell ref="R8:U8"/>
    <mergeCell ref="R15:R16"/>
    <mergeCell ref="T43:T44"/>
    <mergeCell ref="R22:R23"/>
    <mergeCell ref="R43:R45"/>
    <mergeCell ref="R26:R28"/>
    <mergeCell ref="E29:E30"/>
    <mergeCell ref="B37:U37"/>
    <mergeCell ref="R31:R32"/>
    <mergeCell ref="T26:T27"/>
    <mergeCell ref="S26:S27"/>
    <mergeCell ref="S43:S44"/>
    <mergeCell ref="R41:R42"/>
    <mergeCell ref="R19:R21"/>
    <mergeCell ref="C24:G24"/>
    <mergeCell ref="E15:E23"/>
    <mergeCell ref="C56:F56"/>
    <mergeCell ref="G15:G22"/>
    <mergeCell ref="Q15:Q22"/>
    <mergeCell ref="P15:P22"/>
    <mergeCell ref="C38:U38"/>
    <mergeCell ref="U43:U44"/>
  </mergeCells>
  <phoneticPr fontId="0" type="noConversion"/>
  <conditionalFormatting sqref="V4:IV4 A4 R8:R10 A6:U6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85" firstPageNumber="6" fitToHeight="0" orientation="landscape" useFirstPageNumber="1" r:id="rId1"/>
  <headerFooter alignWithMargins="0">
    <oddHeader>&amp;C&amp;P</oddHeader>
  </headerFooter>
  <rowBreaks count="1" manualBreakCount="1">
    <brk id="3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>
      <selection activeCell="M11" sqref="M11"/>
    </sheetView>
  </sheetViews>
  <sheetFormatPr defaultRowHeight="12.75" x14ac:dyDescent="0.2"/>
  <cols>
    <col min="1" max="1" width="10.7109375" style="40" customWidth="1"/>
    <col min="2" max="3" width="9.85546875" style="40" customWidth="1"/>
    <col min="4" max="4" width="8.7109375" style="40" customWidth="1"/>
    <col min="5" max="5" width="59.5703125" style="40" customWidth="1"/>
    <col min="6" max="6" width="10.28515625" style="40" customWidth="1"/>
    <col min="7" max="7" width="8.85546875" style="40" customWidth="1"/>
    <col min="8" max="9" width="9" style="40" customWidth="1"/>
    <col min="10" max="16384" width="9.140625" style="40"/>
  </cols>
  <sheetData>
    <row r="1" spans="1:16" ht="43.5" customHeight="1" x14ac:dyDescent="0.2">
      <c r="A1" s="38"/>
      <c r="B1" s="38"/>
      <c r="C1" s="38"/>
      <c r="D1" s="38"/>
      <c r="E1" s="38"/>
      <c r="F1" s="472"/>
      <c r="G1" s="472"/>
      <c r="H1" s="472"/>
      <c r="I1" s="472"/>
      <c r="J1" s="39"/>
      <c r="K1" s="39"/>
    </row>
    <row r="2" spans="1:16" ht="12.75" customHeight="1" x14ac:dyDescent="0.2">
      <c r="A2" s="473" t="s">
        <v>141</v>
      </c>
      <c r="B2" s="473"/>
      <c r="C2" s="473"/>
      <c r="D2" s="473"/>
      <c r="E2" s="473"/>
      <c r="F2" s="473"/>
      <c r="G2" s="473"/>
      <c r="H2" s="473"/>
      <c r="I2" s="473"/>
    </row>
    <row r="3" spans="1:16" ht="18" customHeight="1" x14ac:dyDescent="0.2">
      <c r="A3" s="474" t="s">
        <v>54</v>
      </c>
      <c r="B3" s="474"/>
      <c r="C3" s="474"/>
      <c r="D3" s="474"/>
      <c r="E3" s="474"/>
      <c r="F3" s="474"/>
      <c r="G3" s="474"/>
      <c r="H3" s="474"/>
      <c r="I3" s="474"/>
    </row>
    <row r="4" spans="1:16" ht="18" customHeight="1" x14ac:dyDescent="0.2">
      <c r="A4" s="475" t="s">
        <v>26</v>
      </c>
      <c r="B4" s="476"/>
      <c r="C4" s="476"/>
      <c r="D4" s="476"/>
      <c r="E4" s="476"/>
      <c r="F4" s="476"/>
      <c r="G4" s="476"/>
      <c r="H4" s="476"/>
      <c r="I4" s="476"/>
    </row>
    <row r="5" spans="1:16" s="41" customFormat="1" ht="9.75" customHeight="1" thickBot="1" x14ac:dyDescent="0.3">
      <c r="A5" s="471"/>
      <c r="B5" s="471"/>
      <c r="C5" s="471"/>
      <c r="D5" s="471"/>
      <c r="E5" s="471"/>
      <c r="F5" s="471"/>
      <c r="G5" s="471"/>
      <c r="H5" s="471"/>
      <c r="I5" s="471"/>
    </row>
    <row r="6" spans="1:16" s="42" customFormat="1" ht="37.5" customHeight="1" thickBot="1" x14ac:dyDescent="0.2">
      <c r="A6" s="98" t="s">
        <v>27</v>
      </c>
      <c r="B6" s="99" t="s">
        <v>28</v>
      </c>
      <c r="C6" s="99" t="s">
        <v>0</v>
      </c>
      <c r="D6" s="99" t="s">
        <v>1</v>
      </c>
      <c r="E6" s="99" t="s">
        <v>29</v>
      </c>
      <c r="F6" s="99" t="s">
        <v>30</v>
      </c>
      <c r="G6" s="99" t="s">
        <v>149</v>
      </c>
      <c r="H6" s="100" t="s">
        <v>53</v>
      </c>
      <c r="I6" s="100" t="s">
        <v>150</v>
      </c>
    </row>
    <row r="7" spans="1:16" s="43" customFormat="1" ht="14.25" customHeight="1" x14ac:dyDescent="0.2">
      <c r="A7" s="101">
        <v>3</v>
      </c>
      <c r="B7" s="102">
        <v>6</v>
      </c>
      <c r="C7" s="102"/>
      <c r="D7" s="102"/>
      <c r="E7" s="103" t="s">
        <v>64</v>
      </c>
      <c r="F7" s="104" t="s">
        <v>69</v>
      </c>
      <c r="G7" s="105">
        <v>55</v>
      </c>
      <c r="H7" s="105">
        <v>55</v>
      </c>
      <c r="I7" s="266">
        <v>55</v>
      </c>
      <c r="J7" s="95"/>
      <c r="K7" s="95"/>
      <c r="L7" s="95"/>
      <c r="M7" s="95"/>
      <c r="N7" s="95"/>
      <c r="O7" s="95"/>
      <c r="P7" s="95"/>
    </row>
    <row r="8" spans="1:16" s="43" customFormat="1" x14ac:dyDescent="0.2">
      <c r="A8" s="106">
        <v>3</v>
      </c>
      <c r="B8" s="107">
        <v>6</v>
      </c>
      <c r="C8" s="107"/>
      <c r="D8" s="107"/>
      <c r="E8" s="108" t="s">
        <v>152</v>
      </c>
      <c r="F8" s="109" t="s">
        <v>70</v>
      </c>
      <c r="G8" s="110">
        <v>46000</v>
      </c>
      <c r="H8" s="267">
        <v>49000</v>
      </c>
      <c r="I8" s="267">
        <v>50000</v>
      </c>
      <c r="J8" s="95"/>
      <c r="K8" s="95"/>
      <c r="L8" s="95"/>
      <c r="M8" s="95"/>
      <c r="N8" s="95"/>
      <c r="O8" s="95"/>
      <c r="P8" s="95"/>
    </row>
    <row r="9" spans="1:16" s="43" customFormat="1" x14ac:dyDescent="0.2">
      <c r="A9" s="106">
        <v>3</v>
      </c>
      <c r="B9" s="107">
        <v>6</v>
      </c>
      <c r="C9" s="107"/>
      <c r="D9" s="107"/>
      <c r="E9" s="111" t="s">
        <v>117</v>
      </c>
      <c r="F9" s="109" t="s">
        <v>119</v>
      </c>
      <c r="G9" s="110">
        <v>60</v>
      </c>
      <c r="H9" s="267">
        <v>65</v>
      </c>
      <c r="I9" s="267">
        <v>65</v>
      </c>
      <c r="J9" s="95"/>
      <c r="K9" s="95"/>
      <c r="L9" s="95"/>
      <c r="M9" s="95"/>
      <c r="N9" s="95"/>
      <c r="O9" s="95"/>
      <c r="P9" s="95"/>
    </row>
    <row r="10" spans="1:16" s="43" customFormat="1" x14ac:dyDescent="0.2">
      <c r="A10" s="106">
        <v>3</v>
      </c>
      <c r="B10" s="107">
        <v>6</v>
      </c>
      <c r="C10" s="107">
        <v>1</v>
      </c>
      <c r="D10" s="107"/>
      <c r="E10" s="112" t="s">
        <v>68</v>
      </c>
      <c r="F10" s="109" t="s">
        <v>71</v>
      </c>
      <c r="G10" s="110">
        <v>1.9</v>
      </c>
      <c r="H10" s="267">
        <v>2</v>
      </c>
      <c r="I10" s="267">
        <v>2</v>
      </c>
      <c r="J10" s="95"/>
      <c r="K10" s="95"/>
      <c r="L10" s="95"/>
      <c r="M10" s="95"/>
      <c r="N10" s="95"/>
      <c r="O10" s="95"/>
      <c r="P10" s="95"/>
    </row>
    <row r="11" spans="1:16" s="43" customFormat="1" ht="25.5" customHeight="1" x14ac:dyDescent="0.2">
      <c r="A11" s="106">
        <v>3</v>
      </c>
      <c r="B11" s="107">
        <v>6</v>
      </c>
      <c r="C11" s="107">
        <v>1</v>
      </c>
      <c r="D11" s="107"/>
      <c r="E11" s="112" t="s">
        <v>67</v>
      </c>
      <c r="F11" s="109" t="s">
        <v>72</v>
      </c>
      <c r="G11" s="110">
        <v>93</v>
      </c>
      <c r="H11" s="267">
        <v>95</v>
      </c>
      <c r="I11" s="267">
        <v>95</v>
      </c>
      <c r="J11" s="95"/>
      <c r="K11" s="95"/>
      <c r="L11" s="95"/>
      <c r="M11" s="95"/>
      <c r="N11" s="95"/>
      <c r="O11" s="95"/>
      <c r="P11" s="95"/>
    </row>
    <row r="12" spans="1:16" s="43" customFormat="1" ht="24" customHeight="1" x14ac:dyDescent="0.2">
      <c r="A12" s="106">
        <v>3</v>
      </c>
      <c r="B12" s="107">
        <v>6</v>
      </c>
      <c r="C12" s="107">
        <v>1</v>
      </c>
      <c r="D12" s="107"/>
      <c r="E12" s="113" t="s">
        <v>126</v>
      </c>
      <c r="F12" s="109" t="s">
        <v>118</v>
      </c>
      <c r="G12" s="110">
        <v>95</v>
      </c>
      <c r="H12" s="267">
        <v>100</v>
      </c>
      <c r="I12" s="267">
        <v>100</v>
      </c>
      <c r="J12" s="95"/>
      <c r="K12" s="95"/>
      <c r="L12" s="95"/>
      <c r="M12" s="95"/>
      <c r="N12" s="95"/>
      <c r="O12" s="95"/>
      <c r="P12" s="95"/>
    </row>
    <row r="13" spans="1:16" s="43" customFormat="1" x14ac:dyDescent="0.2">
      <c r="A13" s="106">
        <v>3</v>
      </c>
      <c r="B13" s="107">
        <v>6</v>
      </c>
      <c r="C13" s="107">
        <v>1</v>
      </c>
      <c r="D13" s="107">
        <v>1</v>
      </c>
      <c r="E13" s="114" t="s">
        <v>128</v>
      </c>
      <c r="F13" s="109" t="s">
        <v>73</v>
      </c>
      <c r="G13" s="110">
        <v>3</v>
      </c>
      <c r="H13" s="110">
        <v>3</v>
      </c>
      <c r="I13" s="267">
        <v>3</v>
      </c>
      <c r="J13" s="469"/>
      <c r="K13" s="470"/>
      <c r="L13" s="470"/>
      <c r="M13" s="470"/>
      <c r="N13" s="470"/>
      <c r="O13" s="470"/>
      <c r="P13" s="470"/>
    </row>
    <row r="14" spans="1:16" s="43" customFormat="1" x14ac:dyDescent="0.2">
      <c r="A14" s="106">
        <v>3</v>
      </c>
      <c r="B14" s="107">
        <v>6</v>
      </c>
      <c r="C14" s="107">
        <v>1</v>
      </c>
      <c r="D14" s="107">
        <v>1</v>
      </c>
      <c r="E14" s="114" t="s">
        <v>121</v>
      </c>
      <c r="F14" s="109" t="s">
        <v>123</v>
      </c>
      <c r="G14" s="110">
        <v>20.9</v>
      </c>
      <c r="H14" s="110">
        <v>22</v>
      </c>
      <c r="I14" s="267">
        <v>22</v>
      </c>
      <c r="J14" s="268"/>
      <c r="K14" s="268"/>
      <c r="L14" s="268"/>
      <c r="M14" s="268"/>
      <c r="N14" s="268"/>
      <c r="O14" s="268"/>
      <c r="P14" s="268"/>
    </row>
    <row r="15" spans="1:16" s="43" customFormat="1" x14ac:dyDescent="0.2">
      <c r="A15" s="106">
        <v>3</v>
      </c>
      <c r="B15" s="107">
        <v>6</v>
      </c>
      <c r="C15" s="107">
        <v>1</v>
      </c>
      <c r="D15" s="107">
        <v>1</v>
      </c>
      <c r="E15" s="114" t="s">
        <v>122</v>
      </c>
      <c r="F15" s="109" t="s">
        <v>124</v>
      </c>
      <c r="G15" s="110">
        <v>10</v>
      </c>
      <c r="H15" s="110">
        <v>30</v>
      </c>
      <c r="I15" s="267">
        <v>60</v>
      </c>
      <c r="J15" s="268"/>
      <c r="K15" s="268"/>
      <c r="L15" s="268"/>
      <c r="M15" s="268"/>
      <c r="N15" s="268"/>
      <c r="O15" s="268"/>
      <c r="P15" s="268"/>
    </row>
    <row r="16" spans="1:16" s="43" customFormat="1" x14ac:dyDescent="0.2">
      <c r="A16" s="106">
        <v>3</v>
      </c>
      <c r="B16" s="107">
        <v>6</v>
      </c>
      <c r="C16" s="107">
        <v>1</v>
      </c>
      <c r="D16" s="107">
        <v>1</v>
      </c>
      <c r="E16" s="114" t="s">
        <v>120</v>
      </c>
      <c r="F16" s="109" t="s">
        <v>125</v>
      </c>
      <c r="G16" s="110">
        <v>56316.4</v>
      </c>
      <c r="H16" s="110">
        <v>56316.4</v>
      </c>
      <c r="I16" s="267">
        <v>56316.4</v>
      </c>
      <c r="J16" s="268"/>
      <c r="K16" s="268"/>
      <c r="L16" s="268"/>
      <c r="M16" s="268"/>
      <c r="N16" s="268"/>
      <c r="O16" s="268"/>
      <c r="P16" s="268"/>
    </row>
    <row r="17" spans="1:16" s="43" customFormat="1" x14ac:dyDescent="0.2">
      <c r="A17" s="106">
        <v>3</v>
      </c>
      <c r="B17" s="107">
        <v>6</v>
      </c>
      <c r="C17" s="107">
        <v>1</v>
      </c>
      <c r="D17" s="107">
        <v>2</v>
      </c>
      <c r="E17" s="112" t="s">
        <v>48</v>
      </c>
      <c r="F17" s="109" t="s">
        <v>74</v>
      </c>
      <c r="G17" s="110">
        <v>5</v>
      </c>
      <c r="H17" s="110">
        <v>5</v>
      </c>
      <c r="I17" s="267">
        <v>5</v>
      </c>
      <c r="J17" s="95"/>
      <c r="K17" s="95"/>
      <c r="L17" s="95"/>
      <c r="M17" s="95"/>
      <c r="N17" s="95"/>
      <c r="O17" s="95"/>
      <c r="P17" s="95"/>
    </row>
    <row r="18" spans="1:16" s="43" customFormat="1" x14ac:dyDescent="0.2">
      <c r="A18" s="106">
        <v>3</v>
      </c>
      <c r="B18" s="107">
        <v>6</v>
      </c>
      <c r="C18" s="107">
        <v>1</v>
      </c>
      <c r="D18" s="107">
        <v>2</v>
      </c>
      <c r="E18" s="112" t="s">
        <v>55</v>
      </c>
      <c r="F18" s="109" t="s">
        <v>75</v>
      </c>
      <c r="G18" s="110">
        <v>120</v>
      </c>
      <c r="H18" s="110">
        <v>130</v>
      </c>
      <c r="I18" s="267">
        <v>140</v>
      </c>
      <c r="J18" s="95"/>
      <c r="K18" s="95"/>
      <c r="L18" s="95"/>
      <c r="M18" s="95"/>
      <c r="N18" s="95"/>
      <c r="O18" s="95"/>
      <c r="P18" s="95"/>
    </row>
    <row r="19" spans="1:16" s="43" customFormat="1" x14ac:dyDescent="0.2">
      <c r="A19" s="106">
        <v>3</v>
      </c>
      <c r="B19" s="107">
        <v>6</v>
      </c>
      <c r="C19" s="107">
        <v>1</v>
      </c>
      <c r="D19" s="107">
        <v>2</v>
      </c>
      <c r="E19" s="114" t="s">
        <v>60</v>
      </c>
      <c r="F19" s="109" t="s">
        <v>76</v>
      </c>
      <c r="G19" s="110">
        <v>31</v>
      </c>
      <c r="H19" s="110">
        <v>32</v>
      </c>
      <c r="I19" s="267">
        <v>32</v>
      </c>
      <c r="J19" s="95"/>
      <c r="K19" s="95"/>
      <c r="L19" s="95"/>
      <c r="M19" s="95"/>
      <c r="N19" s="95"/>
      <c r="O19" s="95"/>
      <c r="P19" s="95"/>
    </row>
    <row r="20" spans="1:16" s="43" customFormat="1" x14ac:dyDescent="0.2">
      <c r="A20" s="106">
        <v>3</v>
      </c>
      <c r="B20" s="107">
        <v>6</v>
      </c>
      <c r="C20" s="107">
        <v>1</v>
      </c>
      <c r="D20" s="107">
        <v>2</v>
      </c>
      <c r="E20" s="114" t="s">
        <v>113</v>
      </c>
      <c r="F20" s="109" t="s">
        <v>127</v>
      </c>
      <c r="G20" s="110">
        <v>30</v>
      </c>
      <c r="H20" s="110">
        <v>30</v>
      </c>
      <c r="I20" s="267">
        <v>30</v>
      </c>
      <c r="J20" s="95"/>
      <c r="K20" s="95"/>
      <c r="L20" s="95"/>
      <c r="M20" s="95"/>
      <c r="N20" s="95"/>
      <c r="O20" s="95"/>
      <c r="P20" s="95"/>
    </row>
    <row r="21" spans="1:16" s="43" customFormat="1" x14ac:dyDescent="0.2">
      <c r="A21" s="106">
        <v>3</v>
      </c>
      <c r="B21" s="107">
        <v>6</v>
      </c>
      <c r="C21" s="107">
        <v>2</v>
      </c>
      <c r="D21" s="107"/>
      <c r="E21" s="108" t="s">
        <v>65</v>
      </c>
      <c r="F21" s="109" t="s">
        <v>77</v>
      </c>
      <c r="G21" s="110">
        <v>6</v>
      </c>
      <c r="H21" s="110">
        <v>6</v>
      </c>
      <c r="I21" s="267">
        <v>6</v>
      </c>
      <c r="J21" s="95"/>
      <c r="K21" s="95"/>
      <c r="L21" s="95"/>
      <c r="M21" s="95"/>
      <c r="N21" s="95"/>
      <c r="O21" s="95"/>
      <c r="P21" s="95"/>
    </row>
    <row r="22" spans="1:16" s="43" customFormat="1" x14ac:dyDescent="0.2">
      <c r="A22" s="106">
        <v>3</v>
      </c>
      <c r="B22" s="107">
        <v>6</v>
      </c>
      <c r="C22" s="107">
        <v>2</v>
      </c>
      <c r="D22" s="107">
        <v>1</v>
      </c>
      <c r="E22" s="115" t="s">
        <v>51</v>
      </c>
      <c r="F22" s="109" t="s">
        <v>78</v>
      </c>
      <c r="G22" s="110">
        <v>8725</v>
      </c>
      <c r="H22" s="110">
        <v>8600</v>
      </c>
      <c r="I22" s="267">
        <v>8500</v>
      </c>
      <c r="J22" s="95"/>
      <c r="K22" s="95"/>
      <c r="L22" s="95"/>
      <c r="M22" s="95"/>
      <c r="N22" s="95"/>
      <c r="O22" s="95"/>
      <c r="P22" s="95"/>
    </row>
    <row r="23" spans="1:16" s="43" customFormat="1" ht="13.5" thickBot="1" x14ac:dyDescent="0.25">
      <c r="A23" s="116">
        <v>3</v>
      </c>
      <c r="B23" s="117">
        <v>6</v>
      </c>
      <c r="C23" s="117">
        <v>2</v>
      </c>
      <c r="D23" s="117">
        <v>1</v>
      </c>
      <c r="E23" s="118" t="s">
        <v>52</v>
      </c>
      <c r="F23" s="119" t="s">
        <v>79</v>
      </c>
      <c r="G23" s="120">
        <v>95</v>
      </c>
      <c r="H23" s="121">
        <v>100</v>
      </c>
      <c r="I23" s="121">
        <v>100</v>
      </c>
    </row>
    <row r="24" spans="1:16" s="43" customFormat="1" x14ac:dyDescent="0.2">
      <c r="A24" s="44"/>
      <c r="B24" s="45"/>
      <c r="C24" s="46"/>
      <c r="D24" s="46"/>
      <c r="E24" s="47"/>
      <c r="F24" s="48"/>
      <c r="G24" s="49"/>
      <c r="H24" s="49"/>
      <c r="I24" s="49"/>
    </row>
    <row r="25" spans="1:16" s="43" customFormat="1" x14ac:dyDescent="0.2">
      <c r="A25" s="44"/>
      <c r="B25" s="45"/>
      <c r="C25" s="46"/>
      <c r="D25" s="46"/>
      <c r="E25" s="50"/>
      <c r="F25" s="48"/>
      <c r="G25" s="49"/>
      <c r="H25" s="49"/>
      <c r="I25" s="49"/>
    </row>
    <row r="26" spans="1:16" s="43" customFormat="1" x14ac:dyDescent="0.2">
      <c r="A26" s="44"/>
      <c r="B26" s="45"/>
      <c r="C26" s="46"/>
      <c r="D26" s="46"/>
      <c r="E26" s="48"/>
      <c r="F26" s="48"/>
      <c r="G26" s="51"/>
      <c r="H26" s="51"/>
      <c r="I26" s="51"/>
    </row>
    <row r="27" spans="1:16" s="43" customFormat="1" x14ac:dyDescent="0.2">
      <c r="A27" s="44"/>
      <c r="B27" s="45"/>
      <c r="C27" s="46"/>
      <c r="D27" s="46"/>
      <c r="E27" s="48"/>
      <c r="F27" s="48"/>
      <c r="G27" s="51"/>
      <c r="H27" s="51"/>
      <c r="I27" s="51"/>
    </row>
    <row r="28" spans="1:16" s="43" customFormat="1" x14ac:dyDescent="0.2">
      <c r="A28" s="44"/>
      <c r="B28" s="45"/>
      <c r="C28" s="46"/>
      <c r="D28" s="46"/>
      <c r="E28" s="48"/>
      <c r="F28" s="48"/>
      <c r="G28" s="51"/>
      <c r="H28" s="51"/>
      <c r="I28" s="51"/>
    </row>
    <row r="29" spans="1:16" x14ac:dyDescent="0.2">
      <c r="A29" s="52"/>
      <c r="B29" s="52"/>
      <c r="C29" s="52"/>
      <c r="D29" s="53"/>
      <c r="E29" s="53"/>
      <c r="F29" s="53"/>
      <c r="G29" s="54"/>
      <c r="H29" s="55"/>
      <c r="I29" s="55"/>
    </row>
    <row r="30" spans="1:16" x14ac:dyDescent="0.2">
      <c r="A30" s="56"/>
      <c r="B30" s="56"/>
      <c r="C30" s="56"/>
      <c r="D30" s="56"/>
      <c r="E30" s="56"/>
      <c r="F30" s="56"/>
    </row>
    <row r="31" spans="1:16" x14ac:dyDescent="0.2">
      <c r="A31" s="56"/>
      <c r="B31" s="56"/>
      <c r="C31" s="56"/>
      <c r="D31" s="56"/>
      <c r="E31" s="56"/>
      <c r="F31" s="56"/>
    </row>
  </sheetData>
  <mergeCells count="6">
    <mergeCell ref="J13:P13"/>
    <mergeCell ref="A5:I5"/>
    <mergeCell ref="F1:I1"/>
    <mergeCell ref="A2:I2"/>
    <mergeCell ref="A3:I3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66" orientation="landscape" r:id="rId1"/>
  <headerFooter alignWithMargins="0">
    <oddHeader>&amp;C&amp;[8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 lent tesinys</vt:lpstr>
      <vt:lpstr>1 lentele</vt:lpstr>
      <vt:lpstr>2 lentele</vt:lpstr>
      <vt:lpstr>'1 lentele'!Print_Area</vt:lpstr>
      <vt:lpstr>'1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V.Balkauskaite</cp:lastModifiedBy>
  <cp:lastPrinted>2015-02-03T18:56:27Z</cp:lastPrinted>
  <dcterms:created xsi:type="dcterms:W3CDTF">1996-10-14T23:33:28Z</dcterms:created>
  <dcterms:modified xsi:type="dcterms:W3CDTF">2015-02-13T09:52:51Z</dcterms:modified>
</cp:coreProperties>
</file>