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\Teisės aktai\Tarybos sprendimai\2020-02-20\"/>
    </mc:Choice>
  </mc:AlternateContent>
  <bookViews>
    <workbookView xWindow="0" yWindow="0" windowWidth="28800" windowHeight="12435"/>
  </bookViews>
  <sheets>
    <sheet name="03 Programa" sheetId="1" r:id="rId1"/>
  </sheets>
  <calcPr calcId="152511"/>
</workbook>
</file>

<file path=xl/calcChain.xml><?xml version="1.0" encoding="utf-8"?>
<calcChain xmlns="http://schemas.openxmlformats.org/spreadsheetml/2006/main">
  <c r="W73" i="1" l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K75" i="1" l="1"/>
  <c r="J75" i="1"/>
  <c r="I75" i="1"/>
  <c r="H75" i="1"/>
  <c r="K71" i="1"/>
  <c r="J71" i="1"/>
  <c r="I71" i="1"/>
  <c r="H71" i="1"/>
  <c r="K69" i="1"/>
  <c r="J69" i="1"/>
  <c r="I69" i="1"/>
  <c r="H69" i="1"/>
  <c r="K67" i="1"/>
  <c r="J67" i="1"/>
  <c r="I67" i="1"/>
  <c r="H67" i="1"/>
  <c r="K65" i="1"/>
  <c r="J65" i="1"/>
  <c r="I65" i="1"/>
  <c r="H65" i="1"/>
  <c r="K63" i="1"/>
  <c r="J63" i="1"/>
  <c r="I63" i="1"/>
  <c r="H63" i="1"/>
  <c r="K61" i="1"/>
  <c r="J61" i="1"/>
  <c r="I61" i="1"/>
  <c r="H61" i="1"/>
  <c r="K59" i="1"/>
  <c r="J59" i="1"/>
  <c r="I59" i="1"/>
  <c r="H59" i="1"/>
  <c r="K57" i="1"/>
  <c r="J57" i="1"/>
  <c r="I57" i="1"/>
  <c r="H57" i="1"/>
  <c r="K55" i="1"/>
  <c r="J55" i="1"/>
  <c r="I55" i="1"/>
  <c r="H55" i="1"/>
  <c r="K53" i="1"/>
  <c r="J53" i="1"/>
  <c r="I53" i="1"/>
  <c r="H53" i="1"/>
  <c r="K51" i="1"/>
  <c r="J51" i="1"/>
  <c r="I51" i="1"/>
  <c r="H51" i="1"/>
  <c r="K49" i="1"/>
  <c r="J49" i="1"/>
  <c r="I49" i="1"/>
  <c r="H49" i="1"/>
  <c r="K38" i="1"/>
  <c r="J38" i="1"/>
  <c r="I38" i="1"/>
  <c r="H38" i="1"/>
  <c r="K32" i="1"/>
  <c r="J32" i="1"/>
  <c r="I32" i="1"/>
  <c r="H32" i="1"/>
  <c r="K29" i="1"/>
  <c r="J29" i="1"/>
  <c r="I29" i="1"/>
  <c r="H29" i="1"/>
  <c r="K26" i="1"/>
  <c r="J26" i="1"/>
  <c r="I26" i="1"/>
  <c r="H26" i="1"/>
  <c r="K22" i="1"/>
  <c r="J22" i="1"/>
  <c r="I22" i="1"/>
  <c r="H22" i="1"/>
  <c r="K20" i="1"/>
  <c r="J20" i="1"/>
  <c r="I20" i="1"/>
  <c r="H20" i="1"/>
  <c r="K18" i="1"/>
  <c r="J18" i="1"/>
  <c r="I18" i="1"/>
  <c r="H18" i="1"/>
  <c r="W38" i="1"/>
  <c r="V38" i="1"/>
  <c r="U38" i="1"/>
  <c r="T38" i="1"/>
  <c r="S38" i="1"/>
  <c r="R38" i="1"/>
  <c r="Q38" i="1"/>
  <c r="P38" i="1"/>
  <c r="O38" i="1"/>
  <c r="N38" i="1"/>
  <c r="M38" i="1"/>
  <c r="L38" i="1"/>
  <c r="W29" i="1"/>
  <c r="V29" i="1"/>
  <c r="U29" i="1"/>
  <c r="T29" i="1"/>
  <c r="S29" i="1"/>
  <c r="R29" i="1"/>
  <c r="Q29" i="1"/>
  <c r="P29" i="1"/>
  <c r="O29" i="1"/>
  <c r="N29" i="1"/>
  <c r="M29" i="1"/>
  <c r="L29" i="1"/>
  <c r="I76" i="1" l="1"/>
  <c r="K76" i="1"/>
  <c r="H76" i="1"/>
  <c r="J76" i="1"/>
  <c r="W39" i="1"/>
  <c r="W32" i="1"/>
  <c r="V32" i="1"/>
  <c r="U32" i="1"/>
  <c r="T32" i="1"/>
  <c r="S32" i="1"/>
  <c r="R32" i="1"/>
  <c r="Q32" i="1"/>
  <c r="P32" i="1"/>
  <c r="O32" i="1"/>
  <c r="N32" i="1"/>
  <c r="M32" i="1"/>
  <c r="L32" i="1"/>
  <c r="W53" i="1"/>
  <c r="V53" i="1"/>
  <c r="U53" i="1"/>
  <c r="T53" i="1"/>
  <c r="S53" i="1"/>
  <c r="R53" i="1"/>
  <c r="Q53" i="1"/>
  <c r="P53" i="1"/>
  <c r="O53" i="1"/>
  <c r="N53" i="1"/>
  <c r="M53" i="1"/>
  <c r="L53" i="1"/>
  <c r="W42" i="1"/>
  <c r="W43" i="1" s="1"/>
  <c r="V42" i="1"/>
  <c r="V43" i="1" s="1"/>
  <c r="U42" i="1"/>
  <c r="U43" i="1" s="1"/>
  <c r="T42" i="1"/>
  <c r="T43" i="1" s="1"/>
  <c r="S42" i="1"/>
  <c r="S43" i="1" s="1"/>
  <c r="R42" i="1"/>
  <c r="R43" i="1" s="1"/>
  <c r="Q42" i="1"/>
  <c r="Q43" i="1" s="1"/>
  <c r="P42" i="1"/>
  <c r="P43" i="1" s="1"/>
  <c r="O42" i="1"/>
  <c r="O43" i="1" s="1"/>
  <c r="N42" i="1"/>
  <c r="N43" i="1" s="1"/>
  <c r="M42" i="1"/>
  <c r="M43" i="1" s="1"/>
  <c r="L42" i="1"/>
  <c r="L43" i="1" s="1"/>
  <c r="K42" i="1"/>
  <c r="K43" i="1" s="1"/>
  <c r="J42" i="1"/>
  <c r="J43" i="1" s="1"/>
  <c r="I42" i="1"/>
  <c r="I43" i="1" s="1"/>
  <c r="H42" i="1"/>
  <c r="H43" i="1" s="1"/>
  <c r="L75" i="1"/>
  <c r="M75" i="1"/>
  <c r="N75" i="1"/>
  <c r="O75" i="1"/>
  <c r="P75" i="1"/>
  <c r="Q75" i="1"/>
  <c r="R75" i="1"/>
  <c r="S75" i="1"/>
  <c r="T75" i="1"/>
  <c r="U75" i="1"/>
  <c r="V75" i="1"/>
  <c r="W75" i="1"/>
  <c r="M90" i="1"/>
  <c r="K90" i="1"/>
  <c r="M81" i="1"/>
  <c r="K81" i="1"/>
  <c r="W71" i="1"/>
  <c r="V71" i="1"/>
  <c r="U71" i="1"/>
  <c r="T71" i="1"/>
  <c r="S71" i="1"/>
  <c r="R71" i="1"/>
  <c r="Q71" i="1"/>
  <c r="P71" i="1"/>
  <c r="O71" i="1"/>
  <c r="N71" i="1"/>
  <c r="M71" i="1"/>
  <c r="L71" i="1"/>
  <c r="W69" i="1"/>
  <c r="V69" i="1"/>
  <c r="U69" i="1"/>
  <c r="T69" i="1"/>
  <c r="S69" i="1"/>
  <c r="R69" i="1"/>
  <c r="Q69" i="1"/>
  <c r="P69" i="1"/>
  <c r="O69" i="1"/>
  <c r="N69" i="1"/>
  <c r="M69" i="1"/>
  <c r="L69" i="1"/>
  <c r="W67" i="1"/>
  <c r="V67" i="1"/>
  <c r="U67" i="1"/>
  <c r="T67" i="1"/>
  <c r="S67" i="1"/>
  <c r="R67" i="1"/>
  <c r="Q67" i="1"/>
  <c r="P67" i="1"/>
  <c r="O67" i="1"/>
  <c r="N67" i="1"/>
  <c r="M67" i="1"/>
  <c r="L67" i="1"/>
  <c r="W65" i="1"/>
  <c r="V65" i="1"/>
  <c r="U65" i="1"/>
  <c r="T65" i="1"/>
  <c r="S65" i="1"/>
  <c r="R65" i="1"/>
  <c r="Q65" i="1"/>
  <c r="P65" i="1"/>
  <c r="O65" i="1"/>
  <c r="N65" i="1"/>
  <c r="M65" i="1"/>
  <c r="L65" i="1"/>
  <c r="W63" i="1"/>
  <c r="V63" i="1"/>
  <c r="U63" i="1"/>
  <c r="T63" i="1"/>
  <c r="S63" i="1"/>
  <c r="R63" i="1"/>
  <c r="Q63" i="1"/>
  <c r="P63" i="1"/>
  <c r="O63" i="1"/>
  <c r="N63" i="1"/>
  <c r="M63" i="1"/>
  <c r="L63" i="1"/>
  <c r="W61" i="1"/>
  <c r="V61" i="1"/>
  <c r="U61" i="1"/>
  <c r="T61" i="1"/>
  <c r="S61" i="1"/>
  <c r="R61" i="1"/>
  <c r="Q61" i="1"/>
  <c r="P61" i="1"/>
  <c r="O61" i="1"/>
  <c r="N61" i="1"/>
  <c r="M61" i="1"/>
  <c r="L61" i="1"/>
  <c r="W59" i="1"/>
  <c r="V59" i="1"/>
  <c r="U59" i="1"/>
  <c r="T59" i="1"/>
  <c r="S59" i="1"/>
  <c r="R59" i="1"/>
  <c r="Q59" i="1"/>
  <c r="P59" i="1"/>
  <c r="O59" i="1"/>
  <c r="N59" i="1"/>
  <c r="M59" i="1"/>
  <c r="L59" i="1"/>
  <c r="W57" i="1"/>
  <c r="V57" i="1"/>
  <c r="U57" i="1"/>
  <c r="T57" i="1"/>
  <c r="S57" i="1"/>
  <c r="R57" i="1"/>
  <c r="Q57" i="1"/>
  <c r="P57" i="1"/>
  <c r="O57" i="1"/>
  <c r="N57" i="1"/>
  <c r="M57" i="1"/>
  <c r="L57" i="1"/>
  <c r="W55" i="1"/>
  <c r="V55" i="1"/>
  <c r="U55" i="1"/>
  <c r="T55" i="1"/>
  <c r="S55" i="1"/>
  <c r="R55" i="1"/>
  <c r="Q55" i="1"/>
  <c r="P55" i="1"/>
  <c r="O55" i="1"/>
  <c r="N55" i="1"/>
  <c r="M55" i="1"/>
  <c r="L55" i="1"/>
  <c r="W51" i="1"/>
  <c r="V51" i="1"/>
  <c r="U51" i="1"/>
  <c r="T51" i="1"/>
  <c r="S51" i="1"/>
  <c r="R51" i="1"/>
  <c r="Q51" i="1"/>
  <c r="P51" i="1"/>
  <c r="O51" i="1"/>
  <c r="N51" i="1"/>
  <c r="M51" i="1"/>
  <c r="L51" i="1"/>
  <c r="W49" i="1"/>
  <c r="V49" i="1"/>
  <c r="U49" i="1"/>
  <c r="T49" i="1"/>
  <c r="S49" i="1"/>
  <c r="R49" i="1"/>
  <c r="Q49" i="1"/>
  <c r="P49" i="1"/>
  <c r="O49" i="1"/>
  <c r="N49" i="1"/>
  <c r="M49" i="1"/>
  <c r="L4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W26" i="1"/>
  <c r="V26" i="1"/>
  <c r="U26" i="1"/>
  <c r="T26" i="1"/>
  <c r="S26" i="1"/>
  <c r="R26" i="1"/>
  <c r="Q26" i="1"/>
  <c r="P26" i="1"/>
  <c r="O26" i="1"/>
  <c r="N26" i="1"/>
  <c r="M26" i="1"/>
  <c r="L26" i="1"/>
  <c r="W22" i="1"/>
  <c r="V22" i="1"/>
  <c r="U22" i="1"/>
  <c r="T22" i="1"/>
  <c r="S22" i="1"/>
  <c r="R22" i="1"/>
  <c r="Q22" i="1"/>
  <c r="P22" i="1"/>
  <c r="O22" i="1"/>
  <c r="N22" i="1"/>
  <c r="M22" i="1"/>
  <c r="L22" i="1"/>
  <c r="W20" i="1"/>
  <c r="V20" i="1"/>
  <c r="U20" i="1"/>
  <c r="T20" i="1"/>
  <c r="S20" i="1"/>
  <c r="R20" i="1"/>
  <c r="Q20" i="1"/>
  <c r="P20" i="1"/>
  <c r="O20" i="1"/>
  <c r="N20" i="1"/>
  <c r="M20" i="1"/>
  <c r="L20" i="1"/>
  <c r="W18" i="1"/>
  <c r="W33" i="1" s="1"/>
  <c r="V18" i="1"/>
  <c r="U18" i="1"/>
  <c r="U33" i="1" s="1"/>
  <c r="T18" i="1"/>
  <c r="T33" i="1" s="1"/>
  <c r="S18" i="1"/>
  <c r="S33" i="1" s="1"/>
  <c r="R18" i="1"/>
  <c r="Q18" i="1"/>
  <c r="Q33" i="1" s="1"/>
  <c r="P18" i="1"/>
  <c r="O18" i="1"/>
  <c r="N18" i="1"/>
  <c r="M18" i="1"/>
  <c r="L18" i="1"/>
  <c r="L33" i="1" s="1"/>
  <c r="K33" i="1"/>
  <c r="J33" i="1"/>
  <c r="M33" i="1" l="1"/>
  <c r="W76" i="1"/>
  <c r="U76" i="1"/>
  <c r="S76" i="1"/>
  <c r="S77" i="1" s="1"/>
  <c r="Q76" i="1"/>
  <c r="Q77" i="1" s="1"/>
  <c r="O76" i="1"/>
  <c r="O77" i="1" s="1"/>
  <c r="M76" i="1"/>
  <c r="M77" i="1" s="1"/>
  <c r="V76" i="1"/>
  <c r="T76" i="1"/>
  <c r="T77" i="1" s="1"/>
  <c r="R76" i="1"/>
  <c r="P76" i="1"/>
  <c r="P77" i="1" s="1"/>
  <c r="N76" i="1"/>
  <c r="N77" i="1" s="1"/>
  <c r="L76" i="1"/>
  <c r="L77" i="1" s="1"/>
  <c r="V77" i="1"/>
  <c r="J77" i="1"/>
  <c r="K77" i="1"/>
  <c r="U77" i="1"/>
  <c r="Q44" i="1"/>
  <c r="P33" i="1"/>
  <c r="P44" i="1" s="1"/>
  <c r="J44" i="1"/>
  <c r="R77" i="1"/>
  <c r="H77" i="1"/>
  <c r="I77" i="1"/>
  <c r="W77" i="1"/>
  <c r="W44" i="1"/>
  <c r="U44" i="1"/>
  <c r="L44" i="1"/>
  <c r="N33" i="1"/>
  <c r="N44" i="1" s="1"/>
  <c r="R33" i="1"/>
  <c r="R44" i="1" s="1"/>
  <c r="V33" i="1"/>
  <c r="V44" i="1" s="1"/>
  <c r="T44" i="1"/>
  <c r="I33" i="1"/>
  <c r="I44" i="1" s="1"/>
  <c r="O33" i="1"/>
  <c r="O44" i="1" s="1"/>
  <c r="S44" i="1"/>
  <c r="H33" i="1"/>
  <c r="H44" i="1" s="1"/>
  <c r="M44" i="1"/>
  <c r="K44" i="1"/>
  <c r="Q78" i="1" l="1"/>
  <c r="U78" i="1"/>
  <c r="H78" i="1"/>
  <c r="T78" i="1"/>
  <c r="M78" i="1"/>
  <c r="L78" i="1"/>
  <c r="J78" i="1"/>
  <c r="S78" i="1"/>
  <c r="K78" i="1"/>
  <c r="I78" i="1"/>
  <c r="V78" i="1"/>
  <c r="R78" i="1"/>
  <c r="P78" i="1"/>
  <c r="N78" i="1"/>
  <c r="O78" i="1"/>
  <c r="W78" i="1"/>
</calcChain>
</file>

<file path=xl/sharedStrings.xml><?xml version="1.0" encoding="utf-8"?>
<sst xmlns="http://schemas.openxmlformats.org/spreadsheetml/2006/main" count="259" uniqueCount="106">
  <si>
    <t>strateginio veiklos plano</t>
  </si>
  <si>
    <t>3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</si>
  <si>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</si>
  <si>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</si>
  <si>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</si>
  <si>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</si>
  <si>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</si>
  <si>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</si>
  <si>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</si>
  <si>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</si>
  <si>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</si>
  <si>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</si>
  <si>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</si>
  <si>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</si>
  <si>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</si>
  <si>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</si>
  <si>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2 strateginis tikslas. Užtikrinti racionalų Savivaldybės teritorijos ir jos infrastruktūros vystymąsi, skatinti žemės ūkio ir verslo plėtrą, formuoti turizmui patrauklaus krašto įvaizdį</t>
  </si>
  <si>
    <t>3. Viešosios infrastruktūros plėtros programa</t>
  </si>
  <si>
    <t>01</t>
  </si>
  <si>
    <t>Užtikrinti švarią gyvenamąją aplinką, įgyvendinant įvairiais aplinkos gerinimo programas, prižiūrint atliekų tvarkymo sistemą</t>
  </si>
  <si>
    <r>
      <rPr>
        <b/>
        <i/>
        <sz val="12"/>
        <color indexed="8"/>
        <rFont val="Times New Roman"/>
        <family val="1"/>
        <charset val="186"/>
      </rPr>
      <t>Įgyvendinti rajono aplinką gerinančias priemones bei užtikrinti sklandų komunalinių paslaugų teikimą rajono gyventojam</t>
    </r>
    <r>
      <rPr>
        <i/>
        <sz val="12"/>
        <color indexed="8"/>
        <rFont val="Times New Roman"/>
        <family val="1"/>
        <charset val="186"/>
      </rPr>
      <t>s</t>
    </r>
  </si>
  <si>
    <t>Aplinkos apsaugos rėmimo specialiosios programos įgyvendinimas</t>
  </si>
  <si>
    <t>R</t>
  </si>
  <si>
    <t>U</t>
  </si>
  <si>
    <t>Iš viso:</t>
  </si>
  <si>
    <t>02</t>
  </si>
  <si>
    <t>B</t>
  </si>
  <si>
    <t>03</t>
  </si>
  <si>
    <t>04</t>
  </si>
  <si>
    <t>Komunalinio ūkio paslaugų užtikrinimas seniūnijose</t>
  </si>
  <si>
    <t>06.06.01.01.</t>
  </si>
  <si>
    <t>S</t>
  </si>
  <si>
    <t>05</t>
  </si>
  <si>
    <t>Viešojo  ūkio tvarkymas</t>
  </si>
  <si>
    <t>06.06.01.01.   08.01.01.02.</t>
  </si>
  <si>
    <t>Iš viso uždaviniui:</t>
  </si>
  <si>
    <t>Tvarkyti rajono teritorijoje susidarančias atliekas</t>
  </si>
  <si>
    <t>Atliekų tvarkymas</t>
  </si>
  <si>
    <t>05.01.01.01.</t>
  </si>
  <si>
    <t>Iš viso tikslui:</t>
  </si>
  <si>
    <t>Užtikrinti patogų susisiekimą rajone esančiais keliais</t>
  </si>
  <si>
    <t xml:space="preserve">Rajono kelių ir gatvių remontas ir priežiūra </t>
  </si>
  <si>
    <t>04.05.01.02.</t>
  </si>
  <si>
    <t>Rajono gatvių apšvietimo užtikrinimas</t>
  </si>
  <si>
    <t>06.04.01.01.</t>
  </si>
  <si>
    <t>Infrastruktūros objektų plėtra</t>
  </si>
  <si>
    <t>10</t>
  </si>
  <si>
    <t>11</t>
  </si>
  <si>
    <t>12</t>
  </si>
  <si>
    <t>Kupiškio miesto ir rajono gatvių apšvietimo tinklų rekonstrukcija</t>
  </si>
  <si>
    <t>Kupiškio miesto Maironio gatvės kapitalinis remontas</t>
  </si>
  <si>
    <t>Iš viso tiksliui: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</si>
  <si>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</si>
  <si>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</si>
  <si>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</si>
  <si>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</si>
  <si>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</si>
  <si>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</si>
  <si>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</si>
  <si>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</si>
  <si>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</si>
  <si>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</si>
  <si>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</si>
  <si>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</si>
  <si>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</si>
  <si>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</si>
  <si>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</si>
  <si>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Kupiškio miesto Ąžuolų gatvės kapitalinis remontas</t>
  </si>
  <si>
    <t>Aplinkos apsaugos funkcijos organizavimas</t>
  </si>
  <si>
    <t>06</t>
  </si>
  <si>
    <t>Individualių nuotekų valymo įrenginių įrengimo arba prijungimo prie magistralinių nuotekų tinklų dalinis finansavimas</t>
  </si>
  <si>
    <t>05.02.01.01.</t>
  </si>
  <si>
    <t>Želdinių priežiūra</t>
  </si>
  <si>
    <t>05.04.01.01.</t>
  </si>
  <si>
    <t>05.06.01.09.</t>
  </si>
  <si>
    <t>Sudaryti palankias sąlygas rajono gyventojams senų daugiabučių namų remontui</t>
  </si>
  <si>
    <t>Daugiabučių namų remonto išlaidų dengimas</t>
  </si>
  <si>
    <t>06.01.01.01.</t>
  </si>
  <si>
    <t>2</t>
  </si>
  <si>
    <t>06.02.01.01.      05.02.01.01.</t>
  </si>
  <si>
    <t>Patvirtintos 2019 metų išlaidos</t>
  </si>
  <si>
    <t>2021 metų išlaidų projektas</t>
  </si>
  <si>
    <t>Patvirtinti       2019 m. asignavimai</t>
  </si>
  <si>
    <t>2021 m. išlaidų plano projektas</t>
  </si>
  <si>
    <t>07</t>
  </si>
  <si>
    <t>08</t>
  </si>
  <si>
    <t>09</t>
  </si>
  <si>
    <t>05.01.01.01. 05.03.01.01.    05.04.01.01.  05.06.01.01.    05.02.01.01.</t>
  </si>
  <si>
    <t>Kupiškio miesto S. Nėries gatvės rekonstrukcija</t>
  </si>
  <si>
    <t>Prižiūrėti rajono gatves ir kelius</t>
  </si>
  <si>
    <t xml:space="preserve">Kupiškio rajono savivaldybės  2020–2022 metų </t>
  </si>
  <si>
    <r>
      <t xml:space="preserve">2020–2022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  VIEŠOSIOS INFRASTRUKTŪROS PLĖTROS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</si>
  <si>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Patvirtintos 2020 metų išlaidos</t>
  </si>
  <si>
    <t>2022 metų išlaidų projektas</t>
  </si>
  <si>
    <t>Patvirtinti       2020 m. asignavimai</t>
  </si>
  <si>
    <t>2022 m. išlaidų plano projektas</t>
  </si>
  <si>
    <t>Šimonių seniūnijos Adomynės kaimo Šlapių gatvės Nr. 3v29 kapitalinis remontas</t>
  </si>
  <si>
    <t>14</t>
  </si>
  <si>
    <t>13</t>
  </si>
  <si>
    <t>Kupiškio seniūnijos Svidenių kaimo vietinės reikšmės kelio Nr. 1v3 Svideniai–Drūlėnai kapitalinis remontas</t>
  </si>
  <si>
    <t>Kupiškio seniūnijos Svidenių kaimo vietinės reikšmės kelio Nr. 1v119 Vizgiūnai–Svideniai kapitalinis remontas</t>
  </si>
  <si>
    <t>Kupiškio seniūnijos Svidenių kaimo vietinės reikšmės kelio Nr. 1v22 privažiavimo prie Svidenių nuo kelio Nr. 2407 Kupiškis–Miliūnai–Gudgalys kapitalinis remontas</t>
  </si>
  <si>
    <t>Kupiškio seniūnijos Svidenių kaimo vietinės reikšmės kelio Nr. 1v103 Paketurių k. (Bokšto g.)–Svideniai kapitalinis remontas</t>
  </si>
  <si>
    <t xml:space="preserve">Šimonių seniūnijos vietinės reikšmės kelio Nr. 3v10 Adomynė–Kupiškio ir Rokiškio rajonų riba kapitalinis remontas </t>
  </si>
  <si>
    <t>Pėsčiųjų ir dviračių tako įrengimas Kupiškio miesto Technikos, Krasnavos ir Panevėžio gatvėse</t>
  </si>
  <si>
    <t>2, 31-36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</si>
</sst>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49" fontId="1" fillId="2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164" fontId="6" fillId="6" borderId="1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wrapText="1"/>
    </xf>
    <xf numFmtId="164" fontId="5" fillId="9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5" fillId="6" borderId="1" xfId="0" applyNumberFormat="1" applyFont="1" applyFill="1" applyBorder="1" applyAlignment="1">
      <alignment horizontal="right" wrapText="1"/>
    </xf>
    <xf numFmtId="164" fontId="1" fillId="7" borderId="1" xfId="0" applyNumberFormat="1" applyFont="1" applyFill="1" applyBorder="1" applyAlignment="1">
      <alignment horizontal="right" wrapText="1"/>
    </xf>
    <xf numFmtId="49" fontId="1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3" fillId="5" borderId="3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horizontal="right" wrapText="1"/>
    </xf>
    <xf numFmtId="0" fontId="7" fillId="0" borderId="0" xfId="0" applyFont="1"/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7" borderId="1" xfId="0" applyNumberFormat="1" applyFont="1" applyFill="1" applyBorder="1" applyAlignment="1">
      <alignment horizontal="right" wrapText="1"/>
    </xf>
    <xf numFmtId="49" fontId="1" fillId="3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6" xfId="0" applyNumberFormat="1" applyFont="1" applyFill="1" applyBorder="1" applyAlignment="1">
      <alignment horizontal="center" wrapText="1"/>
    </xf>
    <xf numFmtId="164" fontId="3" fillId="4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right" vertical="center"/>
    </xf>
    <xf numFmtId="49" fontId="3" fillId="8" borderId="6" xfId="0" applyNumberFormat="1" applyFont="1" applyFill="1" applyBorder="1" applyAlignment="1">
      <alignment horizontal="right" vertical="center"/>
    </xf>
    <xf numFmtId="49" fontId="3" fillId="8" borderId="4" xfId="0" applyNumberFormat="1" applyFont="1" applyFill="1" applyBorder="1" applyAlignment="1">
      <alignment horizontal="right" vertical="center"/>
    </xf>
    <xf numFmtId="49" fontId="3" fillId="9" borderId="5" xfId="0" applyNumberFormat="1" applyFont="1" applyFill="1" applyBorder="1" applyAlignment="1">
      <alignment horizontal="right" vertical="center"/>
    </xf>
    <xf numFmtId="49" fontId="3" fillId="9" borderId="6" xfId="0" applyNumberFormat="1" applyFont="1" applyFill="1" applyBorder="1" applyAlignment="1">
      <alignment horizontal="right" vertical="center"/>
    </xf>
    <xf numFmtId="49" fontId="3" fillId="9" borderId="4" xfId="0" applyNumberFormat="1" applyFont="1" applyFill="1" applyBorder="1" applyAlignment="1">
      <alignment horizontal="right" vertical="center"/>
    </xf>
    <xf numFmtId="49" fontId="3" fillId="9" borderId="5" xfId="0" applyNumberFormat="1" applyFont="1" applyFill="1" applyBorder="1" applyAlignment="1">
      <alignment horizontal="left" vertical="center"/>
    </xf>
    <xf numFmtId="49" fontId="3" fillId="9" borderId="6" xfId="0" applyNumberFormat="1" applyFont="1" applyFill="1" applyBorder="1" applyAlignment="1">
      <alignment horizontal="left" vertical="center"/>
    </xf>
    <xf numFmtId="49" fontId="3" fillId="9" borderId="4" xfId="0" applyNumberFormat="1" applyFont="1" applyFill="1" applyBorder="1" applyAlignment="1">
      <alignment horizontal="left" vertical="center"/>
    </xf>
    <xf numFmtId="49" fontId="5" fillId="8" borderId="5" xfId="0" applyNumberFormat="1" applyFont="1" applyFill="1" applyBorder="1" applyAlignment="1">
      <alignment horizontal="left" vertical="center"/>
    </xf>
    <xf numFmtId="49" fontId="5" fillId="8" borderId="6" xfId="0" applyNumberFormat="1" applyFont="1" applyFill="1" applyBorder="1" applyAlignment="1">
      <alignment horizontal="left" vertical="center"/>
    </xf>
    <xf numFmtId="49" fontId="5" fillId="8" borderId="4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5" fillId="8" borderId="5" xfId="0" applyNumberFormat="1" applyFont="1" applyFill="1" applyBorder="1" applyAlignment="1">
      <alignment horizontal="right" vertical="center"/>
    </xf>
    <xf numFmtId="49" fontId="5" fillId="8" borderId="6" xfId="0" applyNumberFormat="1" applyFont="1" applyFill="1" applyBorder="1" applyAlignment="1">
      <alignment horizontal="right" vertical="center"/>
    </xf>
    <xf numFmtId="49" fontId="5" fillId="8" borderId="4" xfId="0" applyNumberFormat="1" applyFont="1" applyFill="1" applyBorder="1" applyAlignment="1">
      <alignment horizontal="right" vertical="center"/>
    </xf>
    <xf numFmtId="49" fontId="1" fillId="8" borderId="6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zoomScale="75" workbookViewId="0">
      <selection activeCell="AD30" sqref="AD30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.85546875" style="1" customWidth="1"/>
    <col min="5" max="5" width="11.7109375" style="1" customWidth="1"/>
    <col min="6" max="6" width="12.28515625" style="1" customWidth="1"/>
    <col min="7" max="7" width="5.85546875" style="1" customWidth="1"/>
    <col min="8" max="9" width="8.7109375" style="1" customWidth="1"/>
    <col min="10" max="10" width="8.5703125" style="1"/>
    <col min="11" max="11" width="8.425781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.5703125" style="1" customWidth="1"/>
    <col min="16" max="16" width="8.85546875" style="1" customWidth="1"/>
    <col min="17" max="17" width="9.42578125" style="1" customWidth="1"/>
    <col min="18" max="18" width="7.28515625" style="1" customWidth="1"/>
    <col min="19" max="19" width="8" style="1" customWidth="1"/>
    <col min="20" max="20" width="8.5703125" style="1" customWidth="1"/>
    <col min="21" max="21" width="8.140625" style="1" customWidth="1"/>
    <col min="22" max="22" width="8.5703125" style="1"/>
    <col min="23" max="23" width="7.85546875" style="1" customWidth="1"/>
    <col min="24" max="24" width="0.140625" style="1" customWidth="1"/>
    <col min="25" max="25" width="8.5703125" style="1" hidden="1" customWidth="1"/>
    <col min="26" max="26" width="21.140625" style="1" hidden="1" customWidth="1"/>
    <col min="27" max="16384" width="8.5703125" style="1"/>
  </cols>
  <sheetData>
    <row r="1" spans="1:24" x14ac:dyDescent="0.25">
      <c r="R1" s="1" t="s">
        <v>90</v>
      </c>
    </row>
    <row r="2" spans="1:24" x14ac:dyDescent="0.25">
      <c r="R2" s="1" t="s">
        <v>0</v>
      </c>
    </row>
    <row r="3" spans="1:24" x14ac:dyDescent="0.25">
      <c r="R3" s="1" t="s">
        <v>1</v>
      </c>
    </row>
    <row r="4" spans="1:24" x14ac:dyDescent="0.25">
      <c r="R4" s="149"/>
      <c r="S4" s="150"/>
      <c r="T4" s="150"/>
      <c r="U4" s="150"/>
      <c r="V4" s="150"/>
      <c r="W4" s="150"/>
    </row>
    <row r="5" spans="1:24" x14ac:dyDescent="0.25">
      <c r="R5" s="150"/>
      <c r="S5" s="150"/>
      <c r="T5" s="150"/>
      <c r="U5" s="150"/>
      <c r="V5" s="150"/>
      <c r="W5" s="150"/>
    </row>
    <row r="6" spans="1:24" ht="84.75" customHeight="1" x14ac:dyDescent="0.25">
      <c r="D6" s="151" t="s">
        <v>91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4" ht="15" customHeight="1" x14ac:dyDescent="0.25">
      <c r="V7" s="1" t="s">
        <v>2</v>
      </c>
    </row>
    <row r="8" spans="1:24" ht="15.75" customHeight="1" x14ac:dyDescent="0.25">
      <c r="A8" s="123" t="s">
        <v>3</v>
      </c>
      <c r="B8" s="123" t="s">
        <v>4</v>
      </c>
      <c r="C8" s="123" t="s">
        <v>5</v>
      </c>
      <c r="D8" s="129" t="s">
        <v>6</v>
      </c>
      <c r="E8" s="126" t="s">
        <v>7</v>
      </c>
      <c r="F8" s="126" t="s">
        <v>8</v>
      </c>
      <c r="G8" s="126" t="s">
        <v>9</v>
      </c>
      <c r="H8" s="129" t="s">
        <v>80</v>
      </c>
      <c r="I8" s="129"/>
      <c r="J8" s="129"/>
      <c r="K8" s="129"/>
      <c r="L8" s="129" t="s">
        <v>92</v>
      </c>
      <c r="M8" s="129"/>
      <c r="N8" s="129"/>
      <c r="O8" s="129"/>
      <c r="P8" s="152" t="s">
        <v>81</v>
      </c>
      <c r="Q8" s="154"/>
      <c r="R8" s="154"/>
      <c r="S8" s="153"/>
      <c r="T8" s="129" t="s">
        <v>93</v>
      </c>
      <c r="U8" s="129"/>
      <c r="V8" s="129"/>
      <c r="W8" s="129"/>
    </row>
    <row r="9" spans="1:24" ht="15" customHeight="1" x14ac:dyDescent="0.25">
      <c r="A9" s="124"/>
      <c r="B9" s="124"/>
      <c r="C9" s="124"/>
      <c r="D9" s="129"/>
      <c r="E9" s="127"/>
      <c r="F9" s="127"/>
      <c r="G9" s="127"/>
      <c r="H9" s="126" t="s">
        <v>10</v>
      </c>
      <c r="I9" s="129" t="s">
        <v>11</v>
      </c>
      <c r="J9" s="129"/>
      <c r="K9" s="129"/>
      <c r="L9" s="126" t="s">
        <v>10</v>
      </c>
      <c r="M9" s="129" t="s">
        <v>11</v>
      </c>
      <c r="N9" s="129"/>
      <c r="O9" s="129"/>
      <c r="P9" s="126" t="s">
        <v>10</v>
      </c>
      <c r="Q9" s="152" t="s">
        <v>11</v>
      </c>
      <c r="R9" s="154"/>
      <c r="S9" s="153"/>
      <c r="T9" s="126" t="s">
        <v>10</v>
      </c>
      <c r="U9" s="129" t="s">
        <v>11</v>
      </c>
      <c r="V9" s="129"/>
      <c r="W9" s="129"/>
    </row>
    <row r="10" spans="1:24" ht="15" customHeight="1" x14ac:dyDescent="0.25">
      <c r="A10" s="124"/>
      <c r="B10" s="124"/>
      <c r="C10" s="124"/>
      <c r="D10" s="129"/>
      <c r="E10" s="127"/>
      <c r="F10" s="127"/>
      <c r="G10" s="127"/>
      <c r="H10" s="127"/>
      <c r="I10" s="129" t="s">
        <v>12</v>
      </c>
      <c r="J10" s="129"/>
      <c r="K10" s="126" t="s">
        <v>13</v>
      </c>
      <c r="L10" s="127"/>
      <c r="M10" s="129" t="s">
        <v>12</v>
      </c>
      <c r="N10" s="129"/>
      <c r="O10" s="126" t="s">
        <v>14</v>
      </c>
      <c r="P10" s="127"/>
      <c r="Q10" s="152" t="s">
        <v>12</v>
      </c>
      <c r="R10" s="153"/>
      <c r="S10" s="126" t="s">
        <v>14</v>
      </c>
      <c r="T10" s="127"/>
      <c r="U10" s="129" t="s">
        <v>12</v>
      </c>
      <c r="V10" s="129"/>
      <c r="W10" s="126" t="s">
        <v>14</v>
      </c>
    </row>
    <row r="11" spans="1:24" ht="108.75" customHeight="1" x14ac:dyDescent="0.25">
      <c r="A11" s="125"/>
      <c r="B11" s="125"/>
      <c r="C11" s="125"/>
      <c r="D11" s="129"/>
      <c r="E11" s="128"/>
      <c r="F11" s="128"/>
      <c r="G11" s="128"/>
      <c r="H11" s="128"/>
      <c r="I11" s="2" t="s">
        <v>10</v>
      </c>
      <c r="J11" s="2" t="s">
        <v>15</v>
      </c>
      <c r="K11" s="128"/>
      <c r="L11" s="128"/>
      <c r="M11" s="2" t="s">
        <v>10</v>
      </c>
      <c r="N11" s="2" t="s">
        <v>15</v>
      </c>
      <c r="O11" s="128"/>
      <c r="P11" s="128"/>
      <c r="Q11" s="2" t="s">
        <v>10</v>
      </c>
      <c r="R11" s="2" t="s">
        <v>15</v>
      </c>
      <c r="S11" s="128"/>
      <c r="T11" s="128"/>
      <c r="U11" s="2" t="s">
        <v>10</v>
      </c>
      <c r="V11" s="2" t="s">
        <v>15</v>
      </c>
      <c r="W11" s="128"/>
    </row>
    <row r="12" spans="1:24" ht="25.9" customHeight="1" x14ac:dyDescent="0.25">
      <c r="A12" s="130" t="s">
        <v>16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3"/>
    </row>
    <row r="13" spans="1:24" ht="25.9" customHeight="1" x14ac:dyDescent="0.25">
      <c r="A13" s="133" t="s">
        <v>17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  <c r="X13" s="3"/>
    </row>
    <row r="14" spans="1:24" ht="32.450000000000003" customHeight="1" x14ac:dyDescent="0.25">
      <c r="A14" s="4" t="s">
        <v>18</v>
      </c>
      <c r="B14" s="136" t="s">
        <v>19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</row>
    <row r="15" spans="1:24" ht="28.15" customHeight="1" x14ac:dyDescent="0.25">
      <c r="A15" s="5" t="s">
        <v>18</v>
      </c>
      <c r="B15" s="6" t="s">
        <v>18</v>
      </c>
      <c r="C15" s="139" t="s">
        <v>20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1"/>
    </row>
    <row r="16" spans="1:24" ht="28.15" customHeight="1" x14ac:dyDescent="0.25">
      <c r="A16" s="72" t="s">
        <v>18</v>
      </c>
      <c r="B16" s="74" t="s">
        <v>18</v>
      </c>
      <c r="C16" s="76" t="s">
        <v>18</v>
      </c>
      <c r="D16" s="78" t="s">
        <v>21</v>
      </c>
      <c r="E16" s="80" t="s">
        <v>87</v>
      </c>
      <c r="F16" s="80">
        <v>2</v>
      </c>
      <c r="G16" s="7" t="s">
        <v>22</v>
      </c>
      <c r="H16" s="8">
        <v>114.2</v>
      </c>
      <c r="I16" s="8">
        <v>114.2</v>
      </c>
      <c r="J16" s="8">
        <v>0</v>
      </c>
      <c r="K16" s="8">
        <v>0</v>
      </c>
      <c r="L16" s="8">
        <v>114.2</v>
      </c>
      <c r="M16" s="8">
        <v>114.2</v>
      </c>
      <c r="N16" s="8">
        <v>0</v>
      </c>
      <c r="O16" s="8">
        <v>0</v>
      </c>
      <c r="P16" s="8">
        <v>77.900000000000006</v>
      </c>
      <c r="Q16" s="8">
        <v>77.900000000000006</v>
      </c>
      <c r="R16" s="8">
        <v>0</v>
      </c>
      <c r="S16" s="8">
        <v>0</v>
      </c>
      <c r="T16" s="8">
        <v>77.900000000000006</v>
      </c>
      <c r="U16" s="8">
        <v>77.900000000000006</v>
      </c>
      <c r="V16" s="8">
        <v>0</v>
      </c>
      <c r="W16" s="8">
        <v>0</v>
      </c>
      <c r="X16" s="9"/>
    </row>
    <row r="17" spans="1:32" ht="25.15" customHeight="1" x14ac:dyDescent="0.25">
      <c r="A17" s="103"/>
      <c r="B17" s="104"/>
      <c r="C17" s="105"/>
      <c r="D17" s="106"/>
      <c r="E17" s="107"/>
      <c r="F17" s="107"/>
      <c r="G17" s="7" t="s">
        <v>23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/>
    </row>
    <row r="18" spans="1:32" ht="30" customHeight="1" x14ac:dyDescent="0.25">
      <c r="A18" s="73"/>
      <c r="B18" s="75"/>
      <c r="C18" s="77"/>
      <c r="D18" s="79"/>
      <c r="E18" s="109"/>
      <c r="F18" s="109"/>
      <c r="G18" s="12" t="s">
        <v>24</v>
      </c>
      <c r="H18" s="13">
        <f t="shared" ref="H18:K18" si="0">SUM(H16:H17)</f>
        <v>114.2</v>
      </c>
      <c r="I18" s="13">
        <f t="shared" si="0"/>
        <v>114.2</v>
      </c>
      <c r="J18" s="13">
        <f t="shared" si="0"/>
        <v>0</v>
      </c>
      <c r="K18" s="13">
        <f t="shared" si="0"/>
        <v>0</v>
      </c>
      <c r="L18" s="13">
        <f t="shared" ref="L18:W18" si="1">SUM(L16:L17)</f>
        <v>114.2</v>
      </c>
      <c r="M18" s="13">
        <f t="shared" si="1"/>
        <v>114.2</v>
      </c>
      <c r="N18" s="13">
        <f t="shared" si="1"/>
        <v>0</v>
      </c>
      <c r="O18" s="13">
        <f t="shared" si="1"/>
        <v>0</v>
      </c>
      <c r="P18" s="13">
        <f t="shared" si="1"/>
        <v>77.900000000000006</v>
      </c>
      <c r="Q18" s="13">
        <f t="shared" si="1"/>
        <v>77.900000000000006</v>
      </c>
      <c r="R18" s="13">
        <f t="shared" si="1"/>
        <v>0</v>
      </c>
      <c r="S18" s="13">
        <f t="shared" si="1"/>
        <v>0</v>
      </c>
      <c r="T18" s="13">
        <f t="shared" si="1"/>
        <v>77.900000000000006</v>
      </c>
      <c r="U18" s="13">
        <f t="shared" si="1"/>
        <v>77.900000000000006</v>
      </c>
      <c r="V18" s="13">
        <f t="shared" si="1"/>
        <v>0</v>
      </c>
      <c r="W18" s="13">
        <f t="shared" si="1"/>
        <v>0</v>
      </c>
    </row>
    <row r="19" spans="1:32" ht="24.6" customHeight="1" x14ac:dyDescent="0.25">
      <c r="A19" s="72" t="s">
        <v>18</v>
      </c>
      <c r="B19" s="74" t="s">
        <v>18</v>
      </c>
      <c r="C19" s="76" t="s">
        <v>25</v>
      </c>
      <c r="D19" s="78" t="s">
        <v>68</v>
      </c>
      <c r="E19" s="80" t="s">
        <v>74</v>
      </c>
      <c r="F19" s="80">
        <v>2</v>
      </c>
      <c r="G19" s="14" t="s">
        <v>26</v>
      </c>
      <c r="H19" s="8">
        <v>13.6</v>
      </c>
      <c r="I19" s="8">
        <v>13.6</v>
      </c>
      <c r="J19" s="8">
        <v>13.3</v>
      </c>
      <c r="K19" s="8">
        <v>0</v>
      </c>
      <c r="L19" s="8">
        <v>16.399999999999999</v>
      </c>
      <c r="M19" s="8">
        <v>16.399999999999999</v>
      </c>
      <c r="N19" s="8">
        <v>16</v>
      </c>
      <c r="O19" s="8">
        <v>0</v>
      </c>
      <c r="P19" s="8">
        <v>15.8</v>
      </c>
      <c r="Q19" s="8">
        <v>15.8</v>
      </c>
      <c r="R19" s="8">
        <v>15.1</v>
      </c>
      <c r="S19" s="8">
        <v>0</v>
      </c>
      <c r="T19" s="8">
        <v>15.8</v>
      </c>
      <c r="U19" s="8">
        <v>15.8</v>
      </c>
      <c r="V19" s="8">
        <v>15.1</v>
      </c>
      <c r="W19" s="8">
        <v>0</v>
      </c>
    </row>
    <row r="20" spans="1:32" ht="31.9" customHeight="1" x14ac:dyDescent="0.25">
      <c r="A20" s="73"/>
      <c r="B20" s="75"/>
      <c r="C20" s="77"/>
      <c r="D20" s="79"/>
      <c r="E20" s="81"/>
      <c r="F20" s="81"/>
      <c r="G20" s="15" t="s">
        <v>24</v>
      </c>
      <c r="H20" s="13">
        <f t="shared" ref="H20:K20" si="2">SUM(H19)</f>
        <v>13.6</v>
      </c>
      <c r="I20" s="13">
        <f t="shared" si="2"/>
        <v>13.6</v>
      </c>
      <c r="J20" s="13">
        <f t="shared" si="2"/>
        <v>13.3</v>
      </c>
      <c r="K20" s="13">
        <f t="shared" si="2"/>
        <v>0</v>
      </c>
      <c r="L20" s="13">
        <f t="shared" ref="L20:O20" si="3">SUM(L19)</f>
        <v>16.399999999999999</v>
      </c>
      <c r="M20" s="13">
        <f t="shared" si="3"/>
        <v>16.399999999999999</v>
      </c>
      <c r="N20" s="13">
        <f t="shared" si="3"/>
        <v>16</v>
      </c>
      <c r="O20" s="13">
        <f t="shared" si="3"/>
        <v>0</v>
      </c>
      <c r="P20" s="13">
        <f t="shared" ref="P20:W20" si="4">SUM(P19)</f>
        <v>15.8</v>
      </c>
      <c r="Q20" s="13">
        <f t="shared" si="4"/>
        <v>15.8</v>
      </c>
      <c r="R20" s="13">
        <f t="shared" si="4"/>
        <v>15.1</v>
      </c>
      <c r="S20" s="13">
        <f t="shared" si="4"/>
        <v>0</v>
      </c>
      <c r="T20" s="13">
        <f t="shared" si="4"/>
        <v>15.8</v>
      </c>
      <c r="U20" s="13">
        <f t="shared" si="4"/>
        <v>15.8</v>
      </c>
      <c r="V20" s="13">
        <f t="shared" si="4"/>
        <v>15.1</v>
      </c>
      <c r="W20" s="13">
        <f t="shared" si="4"/>
        <v>0</v>
      </c>
    </row>
    <row r="21" spans="1:32" ht="31.9" customHeight="1" x14ac:dyDescent="0.25">
      <c r="A21" s="72" t="s">
        <v>18</v>
      </c>
      <c r="B21" s="74" t="s">
        <v>18</v>
      </c>
      <c r="C21" s="76" t="s">
        <v>27</v>
      </c>
      <c r="D21" s="78" t="s">
        <v>72</v>
      </c>
      <c r="E21" s="80" t="s">
        <v>73</v>
      </c>
      <c r="F21" s="80">
        <v>2</v>
      </c>
      <c r="G21" s="14" t="s">
        <v>26</v>
      </c>
      <c r="H21" s="8">
        <v>187</v>
      </c>
      <c r="I21" s="8">
        <v>187</v>
      </c>
      <c r="J21" s="8">
        <v>0</v>
      </c>
      <c r="K21" s="8">
        <v>0</v>
      </c>
      <c r="L21" s="8">
        <v>150</v>
      </c>
      <c r="M21" s="8">
        <v>150</v>
      </c>
      <c r="N21" s="8">
        <v>0</v>
      </c>
      <c r="O21" s="8">
        <v>0</v>
      </c>
      <c r="P21" s="8">
        <v>250</v>
      </c>
      <c r="Q21" s="8">
        <v>250</v>
      </c>
      <c r="R21" s="8">
        <v>0</v>
      </c>
      <c r="S21" s="8">
        <v>0</v>
      </c>
      <c r="T21" s="8">
        <v>250</v>
      </c>
      <c r="U21" s="8">
        <v>250</v>
      </c>
      <c r="V21" s="8">
        <v>0</v>
      </c>
      <c r="W21" s="8">
        <v>0</v>
      </c>
    </row>
    <row r="22" spans="1:32" ht="31.9" customHeight="1" x14ac:dyDescent="0.25">
      <c r="A22" s="73"/>
      <c r="B22" s="75"/>
      <c r="C22" s="77"/>
      <c r="D22" s="79"/>
      <c r="E22" s="81"/>
      <c r="F22" s="81"/>
      <c r="G22" s="15" t="s">
        <v>24</v>
      </c>
      <c r="H22" s="13">
        <f t="shared" ref="H22:K22" si="5">SUM(H21)</f>
        <v>187</v>
      </c>
      <c r="I22" s="13">
        <f t="shared" si="5"/>
        <v>187</v>
      </c>
      <c r="J22" s="13">
        <f t="shared" si="5"/>
        <v>0</v>
      </c>
      <c r="K22" s="13">
        <f t="shared" si="5"/>
        <v>0</v>
      </c>
      <c r="L22" s="13">
        <f t="shared" ref="L22:W22" si="6">SUM(L21)</f>
        <v>150</v>
      </c>
      <c r="M22" s="13">
        <f t="shared" si="6"/>
        <v>150</v>
      </c>
      <c r="N22" s="13">
        <f t="shared" si="6"/>
        <v>0</v>
      </c>
      <c r="O22" s="13">
        <f t="shared" si="6"/>
        <v>0</v>
      </c>
      <c r="P22" s="13">
        <f t="shared" si="6"/>
        <v>250</v>
      </c>
      <c r="Q22" s="13">
        <f t="shared" si="6"/>
        <v>250</v>
      </c>
      <c r="R22" s="13">
        <f t="shared" si="6"/>
        <v>0</v>
      </c>
      <c r="S22" s="13">
        <f t="shared" si="6"/>
        <v>0</v>
      </c>
      <c r="T22" s="13">
        <f t="shared" si="6"/>
        <v>250</v>
      </c>
      <c r="U22" s="13">
        <f t="shared" si="6"/>
        <v>250</v>
      </c>
      <c r="V22" s="13">
        <f t="shared" si="6"/>
        <v>0</v>
      </c>
      <c r="W22" s="13">
        <f t="shared" si="6"/>
        <v>0</v>
      </c>
    </row>
    <row r="23" spans="1:32" ht="27" customHeight="1" x14ac:dyDescent="0.25">
      <c r="A23" s="72" t="s">
        <v>18</v>
      </c>
      <c r="B23" s="74" t="s">
        <v>18</v>
      </c>
      <c r="C23" s="76" t="s">
        <v>28</v>
      </c>
      <c r="D23" s="78" t="s">
        <v>29</v>
      </c>
      <c r="E23" s="80" t="s">
        <v>30</v>
      </c>
      <c r="F23" s="80" t="s">
        <v>105</v>
      </c>
      <c r="G23" s="14" t="s">
        <v>26</v>
      </c>
      <c r="H23" s="8">
        <v>156.4</v>
      </c>
      <c r="I23" s="8">
        <v>155.4</v>
      </c>
      <c r="J23" s="8">
        <v>100.2</v>
      </c>
      <c r="K23" s="8">
        <v>1</v>
      </c>
      <c r="L23" s="8">
        <v>179</v>
      </c>
      <c r="M23" s="8">
        <v>179</v>
      </c>
      <c r="N23" s="8">
        <v>122.6</v>
      </c>
      <c r="O23" s="8">
        <v>0</v>
      </c>
      <c r="P23" s="8">
        <v>325.5</v>
      </c>
      <c r="Q23" s="8">
        <v>255.5</v>
      </c>
      <c r="R23" s="8">
        <v>91</v>
      </c>
      <c r="S23" s="8">
        <v>70</v>
      </c>
      <c r="T23" s="8">
        <v>325.5</v>
      </c>
      <c r="U23" s="8">
        <v>255.5</v>
      </c>
      <c r="V23" s="8">
        <v>91</v>
      </c>
      <c r="W23" s="8">
        <v>70</v>
      </c>
    </row>
    <row r="24" spans="1:32" ht="27.6" customHeight="1" x14ac:dyDescent="0.25">
      <c r="A24" s="103"/>
      <c r="B24" s="104"/>
      <c r="C24" s="105"/>
      <c r="D24" s="106"/>
      <c r="E24" s="107"/>
      <c r="F24" s="107"/>
      <c r="G24" s="16" t="s">
        <v>31</v>
      </c>
      <c r="H24" s="17">
        <v>13.3</v>
      </c>
      <c r="I24" s="17">
        <v>13.3</v>
      </c>
      <c r="J24" s="17">
        <v>1.8</v>
      </c>
      <c r="K24" s="17">
        <v>0</v>
      </c>
      <c r="L24" s="17">
        <v>13.3</v>
      </c>
      <c r="M24" s="17">
        <v>13.3</v>
      </c>
      <c r="N24" s="17">
        <v>1.8</v>
      </c>
      <c r="O24" s="17">
        <v>0</v>
      </c>
      <c r="P24" s="17">
        <v>13.7</v>
      </c>
      <c r="Q24" s="17">
        <v>13.7</v>
      </c>
      <c r="R24" s="17">
        <v>1.1000000000000001</v>
      </c>
      <c r="S24" s="17">
        <v>0</v>
      </c>
      <c r="T24" s="17">
        <v>13.7</v>
      </c>
      <c r="U24" s="17">
        <v>13.7</v>
      </c>
      <c r="V24" s="17">
        <v>1.1000000000000001</v>
      </c>
      <c r="W24" s="17">
        <v>0</v>
      </c>
    </row>
    <row r="25" spans="1:32" ht="28.15" customHeight="1" x14ac:dyDescent="0.25">
      <c r="A25" s="103"/>
      <c r="B25" s="104"/>
      <c r="C25" s="105"/>
      <c r="D25" s="106"/>
      <c r="E25" s="107"/>
      <c r="F25" s="107"/>
      <c r="G25" s="16" t="s">
        <v>23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</row>
    <row r="26" spans="1:32" ht="28.9" customHeight="1" x14ac:dyDescent="0.25">
      <c r="A26" s="73"/>
      <c r="B26" s="75"/>
      <c r="C26" s="77"/>
      <c r="D26" s="79"/>
      <c r="E26" s="81"/>
      <c r="F26" s="81"/>
      <c r="G26" s="18" t="s">
        <v>24</v>
      </c>
      <c r="H26" s="19">
        <f t="shared" ref="H26:K26" si="7">SUM(H23:H25)</f>
        <v>169.70000000000002</v>
      </c>
      <c r="I26" s="19">
        <f t="shared" si="7"/>
        <v>168.70000000000002</v>
      </c>
      <c r="J26" s="19">
        <f t="shared" si="7"/>
        <v>102</v>
      </c>
      <c r="K26" s="19">
        <f t="shared" si="7"/>
        <v>1</v>
      </c>
      <c r="L26" s="19">
        <f t="shared" ref="L26:W26" si="8">SUM(L23:L25)</f>
        <v>192.3</v>
      </c>
      <c r="M26" s="19">
        <f t="shared" si="8"/>
        <v>192.3</v>
      </c>
      <c r="N26" s="19">
        <f t="shared" si="8"/>
        <v>124.39999999999999</v>
      </c>
      <c r="O26" s="19">
        <f t="shared" si="8"/>
        <v>0</v>
      </c>
      <c r="P26" s="19">
        <f t="shared" si="8"/>
        <v>339.2</v>
      </c>
      <c r="Q26" s="19">
        <f t="shared" si="8"/>
        <v>269.2</v>
      </c>
      <c r="R26" s="19">
        <f t="shared" si="8"/>
        <v>92.1</v>
      </c>
      <c r="S26" s="19">
        <f t="shared" si="8"/>
        <v>70</v>
      </c>
      <c r="T26" s="19">
        <f t="shared" si="8"/>
        <v>339.2</v>
      </c>
      <c r="U26" s="19">
        <f t="shared" si="8"/>
        <v>269.2</v>
      </c>
      <c r="V26" s="19">
        <f t="shared" si="8"/>
        <v>92.1</v>
      </c>
      <c r="W26" s="19">
        <f t="shared" si="8"/>
        <v>70</v>
      </c>
    </row>
    <row r="27" spans="1:32" ht="31.9" customHeight="1" x14ac:dyDescent="0.25">
      <c r="A27" s="72" t="s">
        <v>18</v>
      </c>
      <c r="B27" s="74" t="s">
        <v>18</v>
      </c>
      <c r="C27" s="76" t="s">
        <v>32</v>
      </c>
      <c r="D27" s="78" t="s">
        <v>33</v>
      </c>
      <c r="E27" s="80" t="s">
        <v>34</v>
      </c>
      <c r="F27" s="80">
        <v>2</v>
      </c>
      <c r="G27" s="14" t="s">
        <v>26</v>
      </c>
      <c r="H27" s="8">
        <v>63.8</v>
      </c>
      <c r="I27" s="8">
        <v>63.8</v>
      </c>
      <c r="J27" s="8">
        <v>0</v>
      </c>
      <c r="K27" s="8">
        <v>0</v>
      </c>
      <c r="L27" s="8">
        <v>76</v>
      </c>
      <c r="M27" s="8">
        <v>73</v>
      </c>
      <c r="N27" s="8">
        <v>0</v>
      </c>
      <c r="O27" s="8">
        <v>3</v>
      </c>
      <c r="P27" s="8">
        <v>149.4</v>
      </c>
      <c r="Q27" s="8">
        <v>79.400000000000006</v>
      </c>
      <c r="R27" s="8">
        <v>0</v>
      </c>
      <c r="S27" s="8">
        <v>70</v>
      </c>
      <c r="T27" s="8">
        <v>149.4</v>
      </c>
      <c r="U27" s="8">
        <v>79.400000000000006</v>
      </c>
      <c r="V27" s="8">
        <v>0</v>
      </c>
      <c r="W27" s="8">
        <v>70</v>
      </c>
    </row>
    <row r="28" spans="1:32" ht="31.9" customHeight="1" x14ac:dyDescent="0.25">
      <c r="A28" s="103"/>
      <c r="B28" s="104"/>
      <c r="C28" s="105"/>
      <c r="D28" s="106"/>
      <c r="E28" s="107"/>
      <c r="F28" s="107"/>
      <c r="G28" s="14" t="s">
        <v>31</v>
      </c>
      <c r="H28" s="8">
        <v>1.5</v>
      </c>
      <c r="I28" s="8">
        <v>1.5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32" ht="31.9" customHeight="1" x14ac:dyDescent="0.25">
      <c r="A29" s="73"/>
      <c r="B29" s="75"/>
      <c r="C29" s="77"/>
      <c r="D29" s="79"/>
      <c r="E29" s="81"/>
      <c r="F29" s="81"/>
      <c r="G29" s="15" t="s">
        <v>24</v>
      </c>
      <c r="H29" s="13">
        <f t="shared" ref="H29:K29" si="9">SUM(H27:H28)</f>
        <v>65.3</v>
      </c>
      <c r="I29" s="13">
        <f t="shared" si="9"/>
        <v>65.3</v>
      </c>
      <c r="J29" s="13">
        <f t="shared" si="9"/>
        <v>0</v>
      </c>
      <c r="K29" s="13">
        <f t="shared" si="9"/>
        <v>0</v>
      </c>
      <c r="L29" s="13">
        <f t="shared" ref="L29:W29" si="10">SUM(L27:L28)</f>
        <v>76</v>
      </c>
      <c r="M29" s="13">
        <f t="shared" si="10"/>
        <v>73</v>
      </c>
      <c r="N29" s="13">
        <f t="shared" si="10"/>
        <v>0</v>
      </c>
      <c r="O29" s="13">
        <f t="shared" si="10"/>
        <v>3</v>
      </c>
      <c r="P29" s="13">
        <f t="shared" si="10"/>
        <v>149.4</v>
      </c>
      <c r="Q29" s="13">
        <f t="shared" si="10"/>
        <v>79.400000000000006</v>
      </c>
      <c r="R29" s="13">
        <f t="shared" si="10"/>
        <v>0</v>
      </c>
      <c r="S29" s="13">
        <f t="shared" si="10"/>
        <v>70</v>
      </c>
      <c r="T29" s="13">
        <f t="shared" si="10"/>
        <v>149.4</v>
      </c>
      <c r="U29" s="13">
        <f t="shared" si="10"/>
        <v>79.400000000000006</v>
      </c>
      <c r="V29" s="13">
        <f t="shared" si="10"/>
        <v>0</v>
      </c>
      <c r="W29" s="13">
        <f t="shared" si="10"/>
        <v>70</v>
      </c>
    </row>
    <row r="30" spans="1:32" ht="31.9" customHeight="1" x14ac:dyDescent="0.25">
      <c r="A30" s="72" t="s">
        <v>18</v>
      </c>
      <c r="B30" s="74" t="s">
        <v>18</v>
      </c>
      <c r="C30" s="76" t="s">
        <v>69</v>
      </c>
      <c r="D30" s="78" t="s">
        <v>70</v>
      </c>
      <c r="E30" s="80" t="s">
        <v>71</v>
      </c>
      <c r="F30" s="80">
        <v>2</v>
      </c>
      <c r="G30" s="16" t="s">
        <v>26</v>
      </c>
      <c r="H30" s="17">
        <v>90.5</v>
      </c>
      <c r="I30" s="17">
        <v>17</v>
      </c>
      <c r="J30" s="17">
        <v>0</v>
      </c>
      <c r="K30" s="17">
        <v>73.5</v>
      </c>
      <c r="L30" s="17">
        <v>15</v>
      </c>
      <c r="M30" s="17">
        <v>15</v>
      </c>
      <c r="N30" s="17">
        <v>0</v>
      </c>
      <c r="O30" s="17">
        <v>0</v>
      </c>
      <c r="P30" s="17">
        <v>40</v>
      </c>
      <c r="Q30" s="17">
        <v>0</v>
      </c>
      <c r="R30" s="17">
        <v>0</v>
      </c>
      <c r="S30" s="17">
        <v>40</v>
      </c>
      <c r="T30" s="17">
        <v>40</v>
      </c>
      <c r="U30" s="17">
        <v>0</v>
      </c>
      <c r="V30" s="17">
        <v>0</v>
      </c>
      <c r="W30" s="17">
        <v>40</v>
      </c>
    </row>
    <row r="31" spans="1:32" ht="31.9" customHeight="1" x14ac:dyDescent="0.25">
      <c r="A31" s="103"/>
      <c r="B31" s="104"/>
      <c r="C31" s="105"/>
      <c r="D31" s="106"/>
      <c r="E31" s="107"/>
      <c r="F31" s="107"/>
      <c r="G31" s="16" t="s">
        <v>23</v>
      </c>
      <c r="H31" s="17">
        <v>13.1</v>
      </c>
      <c r="I31" s="17">
        <v>0</v>
      </c>
      <c r="J31" s="17">
        <v>0</v>
      </c>
      <c r="K31" s="17">
        <v>13.1</v>
      </c>
      <c r="L31" s="17">
        <v>0</v>
      </c>
      <c r="M31" s="17">
        <v>0</v>
      </c>
      <c r="N31" s="17">
        <v>0</v>
      </c>
      <c r="O31" s="17">
        <v>0</v>
      </c>
      <c r="P31" s="17">
        <v>15</v>
      </c>
      <c r="Q31" s="17">
        <v>0</v>
      </c>
      <c r="R31" s="17">
        <v>0</v>
      </c>
      <c r="S31" s="17">
        <v>15</v>
      </c>
      <c r="T31" s="17">
        <v>15</v>
      </c>
      <c r="U31" s="17">
        <v>0</v>
      </c>
      <c r="V31" s="17">
        <v>0</v>
      </c>
      <c r="W31" s="17">
        <v>15</v>
      </c>
      <c r="AF31" s="1">
        <v>0</v>
      </c>
    </row>
    <row r="32" spans="1:32" ht="31.9" customHeight="1" x14ac:dyDescent="0.25">
      <c r="A32" s="73"/>
      <c r="B32" s="75"/>
      <c r="C32" s="77"/>
      <c r="D32" s="79"/>
      <c r="E32" s="81"/>
      <c r="F32" s="81"/>
      <c r="G32" s="15" t="s">
        <v>24</v>
      </c>
      <c r="H32" s="13">
        <f t="shared" ref="H32:K32" si="11">SUM(H30:H31)</f>
        <v>103.6</v>
      </c>
      <c r="I32" s="13">
        <f t="shared" si="11"/>
        <v>17</v>
      </c>
      <c r="J32" s="13">
        <f t="shared" si="11"/>
        <v>0</v>
      </c>
      <c r="K32" s="13">
        <f t="shared" si="11"/>
        <v>86.6</v>
      </c>
      <c r="L32" s="13">
        <f t="shared" ref="L32:W32" si="12">SUM(L30:L31)</f>
        <v>15</v>
      </c>
      <c r="M32" s="13">
        <f t="shared" si="12"/>
        <v>15</v>
      </c>
      <c r="N32" s="13">
        <f t="shared" si="12"/>
        <v>0</v>
      </c>
      <c r="O32" s="13">
        <f t="shared" si="12"/>
        <v>0</v>
      </c>
      <c r="P32" s="13">
        <f t="shared" si="12"/>
        <v>55</v>
      </c>
      <c r="Q32" s="13">
        <f t="shared" si="12"/>
        <v>0</v>
      </c>
      <c r="R32" s="13">
        <f t="shared" si="12"/>
        <v>0</v>
      </c>
      <c r="S32" s="13">
        <f t="shared" si="12"/>
        <v>55</v>
      </c>
      <c r="T32" s="13">
        <f t="shared" si="12"/>
        <v>55</v>
      </c>
      <c r="U32" s="13">
        <f t="shared" si="12"/>
        <v>0</v>
      </c>
      <c r="V32" s="13">
        <f t="shared" si="12"/>
        <v>0</v>
      </c>
      <c r="W32" s="13">
        <f t="shared" si="12"/>
        <v>55</v>
      </c>
    </row>
    <row r="33" spans="1:23" ht="31.9" customHeight="1" x14ac:dyDescent="0.25">
      <c r="A33" s="20" t="s">
        <v>18</v>
      </c>
      <c r="B33" s="21" t="s">
        <v>18</v>
      </c>
      <c r="C33" s="111" t="s">
        <v>35</v>
      </c>
      <c r="D33" s="147"/>
      <c r="E33" s="147"/>
      <c r="F33" s="147"/>
      <c r="G33" s="148"/>
      <c r="H33" s="22">
        <f>SUM(H32,H29,H26,H22,H20,H18)</f>
        <v>653.40000000000009</v>
      </c>
      <c r="I33" s="22">
        <f>SUM(I32,I29,I26,I22,I20,I18)</f>
        <v>565.80000000000007</v>
      </c>
      <c r="J33" s="22">
        <f>SUM(J18,J20,J22,J26,J29,J32)</f>
        <v>115.3</v>
      </c>
      <c r="K33" s="22">
        <f>SUM(K18,K20,K22,K26,K29,K32)</f>
        <v>87.6</v>
      </c>
      <c r="L33" s="22">
        <f>SUM(L32,L29,L26,L22,L20,L18)</f>
        <v>563.9</v>
      </c>
      <c r="M33" s="22">
        <f>SUM(M32,M29,M26,M22,M20,M18)</f>
        <v>560.9</v>
      </c>
      <c r="N33" s="22">
        <f t="shared" ref="N33:W33" si="13">SUM(N18,N20,N22,N26,N29,N32)</f>
        <v>140.39999999999998</v>
      </c>
      <c r="O33" s="22">
        <f t="shared" si="13"/>
        <v>3</v>
      </c>
      <c r="P33" s="22">
        <f t="shared" si="13"/>
        <v>887.3</v>
      </c>
      <c r="Q33" s="22">
        <f t="shared" si="13"/>
        <v>692.3</v>
      </c>
      <c r="R33" s="22">
        <f t="shared" si="13"/>
        <v>107.19999999999999</v>
      </c>
      <c r="S33" s="22">
        <f t="shared" si="13"/>
        <v>195</v>
      </c>
      <c r="T33" s="22">
        <f t="shared" si="13"/>
        <v>887.3</v>
      </c>
      <c r="U33" s="22">
        <f t="shared" si="13"/>
        <v>692.3</v>
      </c>
      <c r="V33" s="22">
        <f t="shared" si="13"/>
        <v>107.19999999999999</v>
      </c>
      <c r="W33" s="22">
        <f t="shared" si="13"/>
        <v>195</v>
      </c>
    </row>
    <row r="34" spans="1:23" ht="31.9" customHeight="1" x14ac:dyDescent="0.25">
      <c r="A34" s="10" t="s">
        <v>18</v>
      </c>
      <c r="B34" s="11" t="s">
        <v>25</v>
      </c>
      <c r="C34" s="120" t="s">
        <v>36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2"/>
    </row>
    <row r="35" spans="1:23" ht="27" customHeight="1" x14ac:dyDescent="0.25">
      <c r="A35" s="72" t="s">
        <v>18</v>
      </c>
      <c r="B35" s="74" t="s">
        <v>25</v>
      </c>
      <c r="C35" s="76" t="s">
        <v>18</v>
      </c>
      <c r="D35" s="78" t="s">
        <v>37</v>
      </c>
      <c r="E35" s="80" t="s">
        <v>38</v>
      </c>
      <c r="F35" s="80">
        <v>2</v>
      </c>
      <c r="G35" s="14" t="s">
        <v>26</v>
      </c>
      <c r="H35" s="8">
        <v>380.1</v>
      </c>
      <c r="I35" s="8">
        <v>380.1</v>
      </c>
      <c r="J35" s="8">
        <v>0</v>
      </c>
      <c r="K35" s="8">
        <v>0</v>
      </c>
      <c r="L35" s="8">
        <v>358.5</v>
      </c>
      <c r="M35" s="8">
        <v>310</v>
      </c>
      <c r="N35" s="8">
        <v>0</v>
      </c>
      <c r="O35" s="8">
        <v>48.5</v>
      </c>
      <c r="P35" s="8">
        <v>283.5</v>
      </c>
      <c r="Q35" s="8">
        <v>283.5</v>
      </c>
      <c r="R35" s="8">
        <v>0</v>
      </c>
      <c r="S35" s="8">
        <v>0</v>
      </c>
      <c r="T35" s="8">
        <v>283.5</v>
      </c>
      <c r="U35" s="8">
        <v>283.5</v>
      </c>
      <c r="V35" s="8">
        <v>0</v>
      </c>
      <c r="W35" s="8">
        <v>0</v>
      </c>
    </row>
    <row r="36" spans="1:23" ht="24" customHeight="1" x14ac:dyDescent="0.25">
      <c r="A36" s="103"/>
      <c r="B36" s="104"/>
      <c r="C36" s="105"/>
      <c r="D36" s="106"/>
      <c r="E36" s="107"/>
      <c r="F36" s="107"/>
      <c r="G36" s="14" t="s">
        <v>22</v>
      </c>
      <c r="H36" s="8">
        <v>430</v>
      </c>
      <c r="I36" s="8">
        <v>430</v>
      </c>
      <c r="J36" s="8">
        <v>0</v>
      </c>
      <c r="K36" s="8">
        <v>0</v>
      </c>
      <c r="L36" s="8">
        <v>430</v>
      </c>
      <c r="M36" s="8">
        <v>430</v>
      </c>
      <c r="N36" s="8">
        <v>0</v>
      </c>
      <c r="O36" s="8">
        <v>0</v>
      </c>
      <c r="P36" s="8">
        <v>451.5</v>
      </c>
      <c r="Q36" s="8">
        <v>451.5</v>
      </c>
      <c r="R36" s="8">
        <v>0</v>
      </c>
      <c r="S36" s="8">
        <v>0</v>
      </c>
      <c r="T36" s="8">
        <v>451.5</v>
      </c>
      <c r="U36" s="8">
        <v>451.5</v>
      </c>
      <c r="V36" s="8">
        <v>0</v>
      </c>
      <c r="W36" s="8">
        <v>0</v>
      </c>
    </row>
    <row r="37" spans="1:23" ht="24" customHeight="1" x14ac:dyDescent="0.25">
      <c r="A37" s="103"/>
      <c r="B37" s="104"/>
      <c r="C37" s="105"/>
      <c r="D37" s="106"/>
      <c r="E37" s="107"/>
      <c r="F37" s="107"/>
      <c r="G37" s="14" t="s">
        <v>23</v>
      </c>
      <c r="H37" s="8">
        <v>71</v>
      </c>
      <c r="I37" s="8">
        <v>0</v>
      </c>
      <c r="J37" s="8">
        <v>0</v>
      </c>
      <c r="K37" s="8">
        <v>71</v>
      </c>
      <c r="L37" s="8">
        <v>67.7</v>
      </c>
      <c r="M37" s="8">
        <v>0</v>
      </c>
      <c r="N37" s="8">
        <v>0</v>
      </c>
      <c r="O37" s="8">
        <v>67.7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1:23" ht="31.9" customHeight="1" x14ac:dyDescent="0.25">
      <c r="A38" s="73"/>
      <c r="B38" s="75"/>
      <c r="C38" s="77"/>
      <c r="D38" s="79"/>
      <c r="E38" s="81"/>
      <c r="F38" s="81"/>
      <c r="G38" s="15" t="s">
        <v>24</v>
      </c>
      <c r="H38" s="13">
        <f t="shared" ref="H38:K38" si="14">SUM(H35:H37)</f>
        <v>881.1</v>
      </c>
      <c r="I38" s="13">
        <f t="shared" si="14"/>
        <v>810.1</v>
      </c>
      <c r="J38" s="13">
        <f t="shared" si="14"/>
        <v>0</v>
      </c>
      <c r="K38" s="13">
        <f t="shared" si="14"/>
        <v>71</v>
      </c>
      <c r="L38" s="13">
        <f t="shared" ref="L38:W38" si="15">SUM(L35:L37)</f>
        <v>856.2</v>
      </c>
      <c r="M38" s="13">
        <f t="shared" si="15"/>
        <v>740</v>
      </c>
      <c r="N38" s="13">
        <f t="shared" si="15"/>
        <v>0</v>
      </c>
      <c r="O38" s="13">
        <f t="shared" si="15"/>
        <v>116.2</v>
      </c>
      <c r="P38" s="13">
        <f t="shared" si="15"/>
        <v>735</v>
      </c>
      <c r="Q38" s="13">
        <f t="shared" si="15"/>
        <v>735</v>
      </c>
      <c r="R38" s="13">
        <f t="shared" si="15"/>
        <v>0</v>
      </c>
      <c r="S38" s="13">
        <f t="shared" si="15"/>
        <v>0</v>
      </c>
      <c r="T38" s="13">
        <f t="shared" si="15"/>
        <v>735</v>
      </c>
      <c r="U38" s="13">
        <f t="shared" si="15"/>
        <v>735</v>
      </c>
      <c r="V38" s="13">
        <f t="shared" si="15"/>
        <v>0</v>
      </c>
      <c r="W38" s="13">
        <f t="shared" si="15"/>
        <v>0</v>
      </c>
    </row>
    <row r="39" spans="1:23" ht="31.9" customHeight="1" x14ac:dyDescent="0.25">
      <c r="A39" s="20" t="s">
        <v>18</v>
      </c>
      <c r="B39" s="21" t="s">
        <v>25</v>
      </c>
      <c r="C39" s="142" t="s">
        <v>35</v>
      </c>
      <c r="D39" s="143"/>
      <c r="E39" s="143"/>
      <c r="F39" s="143"/>
      <c r="G39" s="144"/>
      <c r="H39" s="22">
        <f t="shared" ref="H39:W39" si="16">SUM(H38)</f>
        <v>881.1</v>
      </c>
      <c r="I39" s="22">
        <f t="shared" si="16"/>
        <v>810.1</v>
      </c>
      <c r="J39" s="22">
        <f t="shared" si="16"/>
        <v>0</v>
      </c>
      <c r="K39" s="22">
        <f t="shared" si="16"/>
        <v>71</v>
      </c>
      <c r="L39" s="22">
        <f t="shared" si="16"/>
        <v>856.2</v>
      </c>
      <c r="M39" s="22">
        <f t="shared" si="16"/>
        <v>740</v>
      </c>
      <c r="N39" s="22">
        <f t="shared" si="16"/>
        <v>0</v>
      </c>
      <c r="O39" s="22">
        <f t="shared" si="16"/>
        <v>116.2</v>
      </c>
      <c r="P39" s="22">
        <f t="shared" si="16"/>
        <v>735</v>
      </c>
      <c r="Q39" s="22">
        <f t="shared" si="16"/>
        <v>735</v>
      </c>
      <c r="R39" s="22">
        <f t="shared" si="16"/>
        <v>0</v>
      </c>
      <c r="S39" s="22">
        <f t="shared" si="16"/>
        <v>0</v>
      </c>
      <c r="T39" s="22">
        <f t="shared" si="16"/>
        <v>735</v>
      </c>
      <c r="U39" s="22">
        <f t="shared" si="16"/>
        <v>735</v>
      </c>
      <c r="V39" s="22">
        <f t="shared" si="16"/>
        <v>0</v>
      </c>
      <c r="W39" s="22">
        <f t="shared" si="16"/>
        <v>0</v>
      </c>
    </row>
    <row r="40" spans="1:23" ht="31.9" customHeight="1" x14ac:dyDescent="0.25">
      <c r="A40" s="20" t="s">
        <v>18</v>
      </c>
      <c r="B40" s="21" t="s">
        <v>27</v>
      </c>
      <c r="C40" s="120" t="s">
        <v>75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</row>
    <row r="41" spans="1:23" ht="31.9" customHeight="1" x14ac:dyDescent="0.25">
      <c r="A41" s="72" t="s">
        <v>18</v>
      </c>
      <c r="B41" s="74" t="s">
        <v>27</v>
      </c>
      <c r="C41" s="76" t="s">
        <v>18</v>
      </c>
      <c r="D41" s="106" t="s">
        <v>76</v>
      </c>
      <c r="E41" s="108" t="s">
        <v>77</v>
      </c>
      <c r="F41" s="110" t="s">
        <v>78</v>
      </c>
      <c r="G41" s="16" t="s">
        <v>26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10</v>
      </c>
      <c r="U41" s="17">
        <v>0</v>
      </c>
      <c r="V41" s="17">
        <v>0</v>
      </c>
      <c r="W41" s="17">
        <v>10</v>
      </c>
    </row>
    <row r="42" spans="1:23" ht="31.9" customHeight="1" x14ac:dyDescent="0.25">
      <c r="A42" s="73"/>
      <c r="B42" s="75"/>
      <c r="C42" s="77"/>
      <c r="D42" s="79"/>
      <c r="E42" s="109"/>
      <c r="F42" s="109"/>
      <c r="G42" s="15" t="s">
        <v>24</v>
      </c>
      <c r="H42" s="13">
        <f t="shared" ref="H42:W43" si="17">SUM(H41)</f>
        <v>0</v>
      </c>
      <c r="I42" s="13">
        <f t="shared" si="17"/>
        <v>0</v>
      </c>
      <c r="J42" s="13">
        <f t="shared" si="17"/>
        <v>0</v>
      </c>
      <c r="K42" s="13">
        <f t="shared" si="17"/>
        <v>0</v>
      </c>
      <c r="L42" s="13">
        <f t="shared" si="17"/>
        <v>0</v>
      </c>
      <c r="M42" s="13">
        <f t="shared" si="17"/>
        <v>0</v>
      </c>
      <c r="N42" s="13">
        <f t="shared" si="17"/>
        <v>0</v>
      </c>
      <c r="O42" s="13">
        <f t="shared" si="17"/>
        <v>0</v>
      </c>
      <c r="P42" s="13">
        <f t="shared" si="17"/>
        <v>0</v>
      </c>
      <c r="Q42" s="13">
        <f t="shared" si="17"/>
        <v>0</v>
      </c>
      <c r="R42" s="13">
        <f t="shared" si="17"/>
        <v>0</v>
      </c>
      <c r="S42" s="13">
        <f t="shared" si="17"/>
        <v>0</v>
      </c>
      <c r="T42" s="13">
        <f t="shared" si="17"/>
        <v>10</v>
      </c>
      <c r="U42" s="13">
        <f t="shared" si="17"/>
        <v>0</v>
      </c>
      <c r="V42" s="13">
        <f t="shared" si="17"/>
        <v>0</v>
      </c>
      <c r="W42" s="13">
        <f t="shared" si="17"/>
        <v>10</v>
      </c>
    </row>
    <row r="43" spans="1:23" ht="31.9" customHeight="1" x14ac:dyDescent="0.25">
      <c r="A43" s="10" t="s">
        <v>18</v>
      </c>
      <c r="B43" s="11" t="s">
        <v>27</v>
      </c>
      <c r="C43" s="111" t="s">
        <v>35</v>
      </c>
      <c r="D43" s="112"/>
      <c r="E43" s="112"/>
      <c r="F43" s="112"/>
      <c r="G43" s="113"/>
      <c r="H43" s="22">
        <f t="shared" si="17"/>
        <v>0</v>
      </c>
      <c r="I43" s="22">
        <f t="shared" si="17"/>
        <v>0</v>
      </c>
      <c r="J43" s="22">
        <f t="shared" si="17"/>
        <v>0</v>
      </c>
      <c r="K43" s="22">
        <f t="shared" si="17"/>
        <v>0</v>
      </c>
      <c r="L43" s="22">
        <f t="shared" si="17"/>
        <v>0</v>
      </c>
      <c r="M43" s="22">
        <f t="shared" si="17"/>
        <v>0</v>
      </c>
      <c r="N43" s="22">
        <f t="shared" si="17"/>
        <v>0</v>
      </c>
      <c r="O43" s="22">
        <f t="shared" si="17"/>
        <v>0</v>
      </c>
      <c r="P43" s="22">
        <f t="shared" si="17"/>
        <v>0</v>
      </c>
      <c r="Q43" s="22">
        <f t="shared" si="17"/>
        <v>0</v>
      </c>
      <c r="R43" s="22">
        <f t="shared" si="17"/>
        <v>0</v>
      </c>
      <c r="S43" s="22">
        <f t="shared" si="17"/>
        <v>0</v>
      </c>
      <c r="T43" s="22">
        <f t="shared" si="17"/>
        <v>10</v>
      </c>
      <c r="U43" s="22">
        <f t="shared" si="17"/>
        <v>0</v>
      </c>
      <c r="V43" s="22">
        <f t="shared" si="17"/>
        <v>0</v>
      </c>
      <c r="W43" s="22">
        <f t="shared" si="17"/>
        <v>10</v>
      </c>
    </row>
    <row r="44" spans="1:23" ht="31.9" customHeight="1" x14ac:dyDescent="0.25">
      <c r="A44" s="10" t="s">
        <v>18</v>
      </c>
      <c r="B44" s="114" t="s">
        <v>39</v>
      </c>
      <c r="C44" s="115"/>
      <c r="D44" s="115"/>
      <c r="E44" s="115"/>
      <c r="F44" s="115"/>
      <c r="G44" s="116"/>
      <c r="H44" s="23">
        <f>SUM(H33,H39,H43)</f>
        <v>1534.5</v>
      </c>
      <c r="I44" s="23">
        <f>SUM(I33,I39,I43)</f>
        <v>1375.9</v>
      </c>
      <c r="J44" s="23">
        <f>SUM(J33,J39,J43)</f>
        <v>115.3</v>
      </c>
      <c r="K44" s="23">
        <f>SUM(K33,K39,K43)</f>
        <v>158.6</v>
      </c>
      <c r="L44" s="23">
        <f>SUM(L43,L39,L33)</f>
        <v>1420.1</v>
      </c>
      <c r="M44" s="23">
        <f>SUM(M43,M39,M33)</f>
        <v>1300.9000000000001</v>
      </c>
      <c r="N44" s="23">
        <f t="shared" ref="N44:W44" si="18">SUM(N33,N39,N43)</f>
        <v>140.39999999999998</v>
      </c>
      <c r="O44" s="23">
        <f t="shared" si="18"/>
        <v>119.2</v>
      </c>
      <c r="P44" s="23">
        <f t="shared" si="18"/>
        <v>1622.3</v>
      </c>
      <c r="Q44" s="23">
        <f t="shared" si="18"/>
        <v>1427.3</v>
      </c>
      <c r="R44" s="23">
        <f t="shared" si="18"/>
        <v>107.19999999999999</v>
      </c>
      <c r="S44" s="23">
        <f t="shared" si="18"/>
        <v>195</v>
      </c>
      <c r="T44" s="23">
        <f t="shared" si="18"/>
        <v>1632.3</v>
      </c>
      <c r="U44" s="23">
        <f t="shared" si="18"/>
        <v>1427.3</v>
      </c>
      <c r="V44" s="23">
        <f t="shared" si="18"/>
        <v>107.19999999999999</v>
      </c>
      <c r="W44" s="23">
        <f t="shared" si="18"/>
        <v>205</v>
      </c>
    </row>
    <row r="45" spans="1:23" ht="31.9" customHeight="1" x14ac:dyDescent="0.25">
      <c r="A45" s="20" t="s">
        <v>25</v>
      </c>
      <c r="B45" s="117" t="s">
        <v>40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</row>
    <row r="46" spans="1:23" ht="31.9" customHeight="1" x14ac:dyDescent="0.25">
      <c r="A46" s="10" t="s">
        <v>25</v>
      </c>
      <c r="B46" s="51" t="s">
        <v>18</v>
      </c>
      <c r="C46" s="120" t="s">
        <v>89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2"/>
    </row>
    <row r="47" spans="1:23" ht="31.9" customHeight="1" x14ac:dyDescent="0.25">
      <c r="A47" s="72" t="s">
        <v>25</v>
      </c>
      <c r="B47" s="74" t="s">
        <v>18</v>
      </c>
      <c r="C47" s="76" t="s">
        <v>18</v>
      </c>
      <c r="D47" s="78" t="s">
        <v>41</v>
      </c>
      <c r="E47" s="80" t="s">
        <v>42</v>
      </c>
      <c r="F47" s="80" t="s">
        <v>105</v>
      </c>
      <c r="G47" s="24" t="s">
        <v>26</v>
      </c>
      <c r="H47" s="25">
        <v>169.3</v>
      </c>
      <c r="I47" s="25">
        <v>159.5</v>
      </c>
      <c r="J47" s="25">
        <v>0</v>
      </c>
      <c r="K47" s="25">
        <v>9.8000000000000007</v>
      </c>
      <c r="L47" s="25">
        <v>116</v>
      </c>
      <c r="M47" s="25">
        <v>116</v>
      </c>
      <c r="N47" s="25">
        <v>0</v>
      </c>
      <c r="O47" s="25">
        <v>0</v>
      </c>
      <c r="P47" s="25">
        <v>379.5</v>
      </c>
      <c r="Q47" s="25">
        <v>379.5</v>
      </c>
      <c r="R47" s="25">
        <v>0</v>
      </c>
      <c r="S47" s="25">
        <v>0</v>
      </c>
      <c r="T47" s="25">
        <v>379.5</v>
      </c>
      <c r="U47" s="25">
        <v>379.5</v>
      </c>
      <c r="V47" s="25">
        <v>0</v>
      </c>
      <c r="W47" s="25">
        <v>0</v>
      </c>
    </row>
    <row r="48" spans="1:23" ht="31.9" customHeight="1" x14ac:dyDescent="0.25">
      <c r="A48" s="103"/>
      <c r="B48" s="104"/>
      <c r="C48" s="105"/>
      <c r="D48" s="106"/>
      <c r="E48" s="107"/>
      <c r="F48" s="107"/>
      <c r="G48" s="24" t="s">
        <v>23</v>
      </c>
      <c r="H48" s="25">
        <v>666.3</v>
      </c>
      <c r="I48" s="25">
        <v>395.3</v>
      </c>
      <c r="J48" s="25">
        <v>0</v>
      </c>
      <c r="K48" s="25">
        <v>271</v>
      </c>
      <c r="L48" s="25">
        <v>360</v>
      </c>
      <c r="M48" s="25">
        <v>360</v>
      </c>
      <c r="N48" s="25">
        <v>0</v>
      </c>
      <c r="O48" s="25">
        <v>0</v>
      </c>
      <c r="P48" s="25">
        <v>367.5</v>
      </c>
      <c r="Q48" s="25">
        <v>367.5</v>
      </c>
      <c r="R48" s="25">
        <v>0</v>
      </c>
      <c r="S48" s="25">
        <v>0</v>
      </c>
      <c r="T48" s="25">
        <v>367.5</v>
      </c>
      <c r="U48" s="25">
        <v>367.5</v>
      </c>
      <c r="V48" s="25">
        <v>0</v>
      </c>
      <c r="W48" s="25">
        <v>0</v>
      </c>
    </row>
    <row r="49" spans="1:23" ht="31.9" customHeight="1" x14ac:dyDescent="0.25">
      <c r="A49" s="73"/>
      <c r="B49" s="75"/>
      <c r="C49" s="77"/>
      <c r="D49" s="79"/>
      <c r="E49" s="81"/>
      <c r="F49" s="81"/>
      <c r="G49" s="15" t="s">
        <v>24</v>
      </c>
      <c r="H49" s="13">
        <f t="shared" ref="H49:K49" si="19">SUM(H47:H48)</f>
        <v>835.59999999999991</v>
      </c>
      <c r="I49" s="13">
        <f t="shared" si="19"/>
        <v>554.79999999999995</v>
      </c>
      <c r="J49" s="13">
        <f t="shared" si="19"/>
        <v>0</v>
      </c>
      <c r="K49" s="13">
        <f t="shared" si="19"/>
        <v>280.8</v>
      </c>
      <c r="L49" s="13">
        <f t="shared" ref="L49:O49" si="20">SUM(L47:L48)</f>
        <v>476</v>
      </c>
      <c r="M49" s="13">
        <f t="shared" si="20"/>
        <v>476</v>
      </c>
      <c r="N49" s="13">
        <f t="shared" si="20"/>
        <v>0</v>
      </c>
      <c r="O49" s="13">
        <f t="shared" si="20"/>
        <v>0</v>
      </c>
      <c r="P49" s="13">
        <f t="shared" ref="P49:W49" si="21">SUM(P47:P48)</f>
        <v>747</v>
      </c>
      <c r="Q49" s="13">
        <f t="shared" si="21"/>
        <v>747</v>
      </c>
      <c r="R49" s="13">
        <f t="shared" si="21"/>
        <v>0</v>
      </c>
      <c r="S49" s="13">
        <f t="shared" si="21"/>
        <v>0</v>
      </c>
      <c r="T49" s="13">
        <f t="shared" si="21"/>
        <v>747</v>
      </c>
      <c r="U49" s="13">
        <f t="shared" si="21"/>
        <v>747</v>
      </c>
      <c r="V49" s="13">
        <f t="shared" si="21"/>
        <v>0</v>
      </c>
      <c r="W49" s="13">
        <f t="shared" si="21"/>
        <v>0</v>
      </c>
    </row>
    <row r="50" spans="1:23" ht="31.9" customHeight="1" x14ac:dyDescent="0.25">
      <c r="A50" s="72" t="s">
        <v>25</v>
      </c>
      <c r="B50" s="74" t="s">
        <v>18</v>
      </c>
      <c r="C50" s="76" t="s">
        <v>25</v>
      </c>
      <c r="D50" s="78" t="s">
        <v>43</v>
      </c>
      <c r="E50" s="80" t="s">
        <v>44</v>
      </c>
      <c r="F50" s="80">
        <v>2</v>
      </c>
      <c r="G50" s="14" t="s">
        <v>26</v>
      </c>
      <c r="H50" s="8">
        <v>181</v>
      </c>
      <c r="I50" s="8">
        <v>181</v>
      </c>
      <c r="J50" s="8">
        <v>0</v>
      </c>
      <c r="K50" s="8">
        <v>0</v>
      </c>
      <c r="L50" s="8">
        <v>170</v>
      </c>
      <c r="M50" s="8">
        <v>170</v>
      </c>
      <c r="N50" s="8">
        <v>0</v>
      </c>
      <c r="O50" s="8">
        <v>0</v>
      </c>
      <c r="P50" s="8">
        <v>184.3</v>
      </c>
      <c r="Q50" s="8">
        <v>184.3</v>
      </c>
      <c r="R50" s="8">
        <v>0</v>
      </c>
      <c r="S50" s="8">
        <v>0</v>
      </c>
      <c r="T50" s="8">
        <v>184.3</v>
      </c>
      <c r="U50" s="8">
        <v>184.3</v>
      </c>
      <c r="V50" s="8">
        <v>0</v>
      </c>
      <c r="W50" s="8">
        <v>0</v>
      </c>
    </row>
    <row r="51" spans="1:23" ht="31.9" customHeight="1" x14ac:dyDescent="0.25">
      <c r="A51" s="73"/>
      <c r="B51" s="75"/>
      <c r="C51" s="77"/>
      <c r="D51" s="79"/>
      <c r="E51" s="81"/>
      <c r="F51" s="81"/>
      <c r="G51" s="15" t="s">
        <v>24</v>
      </c>
      <c r="H51" s="13">
        <f t="shared" ref="H51:K51" si="22">SUM(H50)</f>
        <v>181</v>
      </c>
      <c r="I51" s="13">
        <f t="shared" si="22"/>
        <v>181</v>
      </c>
      <c r="J51" s="13">
        <f t="shared" si="22"/>
        <v>0</v>
      </c>
      <c r="K51" s="13">
        <f t="shared" si="22"/>
        <v>0</v>
      </c>
      <c r="L51" s="13">
        <f t="shared" ref="L51:O51" si="23">SUM(L50)</f>
        <v>170</v>
      </c>
      <c r="M51" s="13">
        <f t="shared" si="23"/>
        <v>170</v>
      </c>
      <c r="N51" s="13">
        <f t="shared" si="23"/>
        <v>0</v>
      </c>
      <c r="O51" s="13">
        <f t="shared" si="23"/>
        <v>0</v>
      </c>
      <c r="P51" s="13">
        <f t="shared" ref="P51:W51" si="24">SUM(P50)</f>
        <v>184.3</v>
      </c>
      <c r="Q51" s="13">
        <f t="shared" si="24"/>
        <v>184.3</v>
      </c>
      <c r="R51" s="13">
        <f t="shared" si="24"/>
        <v>0</v>
      </c>
      <c r="S51" s="13">
        <f t="shared" si="24"/>
        <v>0</v>
      </c>
      <c r="T51" s="13">
        <f t="shared" si="24"/>
        <v>184.3</v>
      </c>
      <c r="U51" s="13">
        <f t="shared" si="24"/>
        <v>184.3</v>
      </c>
      <c r="V51" s="13">
        <f t="shared" si="24"/>
        <v>0</v>
      </c>
      <c r="W51" s="13">
        <f t="shared" si="24"/>
        <v>0</v>
      </c>
    </row>
    <row r="52" spans="1:23" ht="31.9" customHeight="1" x14ac:dyDescent="0.25">
      <c r="A52" s="72" t="s">
        <v>25</v>
      </c>
      <c r="B52" s="74" t="s">
        <v>18</v>
      </c>
      <c r="C52" s="76" t="s">
        <v>27</v>
      </c>
      <c r="D52" s="78" t="s">
        <v>45</v>
      </c>
      <c r="E52" s="80" t="s">
        <v>79</v>
      </c>
      <c r="F52" s="80">
        <v>2</v>
      </c>
      <c r="G52" s="14" t="s">
        <v>26</v>
      </c>
      <c r="H52" s="8">
        <v>17.5</v>
      </c>
      <c r="I52" s="8">
        <v>17.5</v>
      </c>
      <c r="J52" s="8">
        <v>0</v>
      </c>
      <c r="K52" s="8">
        <v>0</v>
      </c>
      <c r="L52" s="8">
        <v>12</v>
      </c>
      <c r="M52" s="8">
        <v>12</v>
      </c>
      <c r="N52" s="8">
        <v>0</v>
      </c>
      <c r="O52" s="8">
        <v>0</v>
      </c>
      <c r="P52" s="8">
        <v>38.5</v>
      </c>
      <c r="Q52" s="8">
        <v>38.5</v>
      </c>
      <c r="R52" s="8">
        <v>0</v>
      </c>
      <c r="S52" s="8">
        <v>0</v>
      </c>
      <c r="T52" s="8">
        <v>38.5</v>
      </c>
      <c r="U52" s="8">
        <v>38.5</v>
      </c>
      <c r="V52" s="8">
        <v>0</v>
      </c>
      <c r="W52" s="8">
        <v>0</v>
      </c>
    </row>
    <row r="53" spans="1:23" ht="31.9" customHeight="1" x14ac:dyDescent="0.25">
      <c r="A53" s="73"/>
      <c r="B53" s="75"/>
      <c r="C53" s="77"/>
      <c r="D53" s="79"/>
      <c r="E53" s="81"/>
      <c r="F53" s="81"/>
      <c r="G53" s="15" t="s">
        <v>24</v>
      </c>
      <c r="H53" s="13">
        <f t="shared" ref="H53:W53" si="25">SUM(H52:H52)</f>
        <v>17.5</v>
      </c>
      <c r="I53" s="13">
        <f t="shared" si="25"/>
        <v>17.5</v>
      </c>
      <c r="J53" s="13">
        <f t="shared" si="25"/>
        <v>0</v>
      </c>
      <c r="K53" s="13">
        <f t="shared" si="25"/>
        <v>0</v>
      </c>
      <c r="L53" s="13">
        <f t="shared" si="25"/>
        <v>12</v>
      </c>
      <c r="M53" s="13">
        <f t="shared" si="25"/>
        <v>12</v>
      </c>
      <c r="N53" s="13">
        <f t="shared" si="25"/>
        <v>0</v>
      </c>
      <c r="O53" s="13">
        <f t="shared" si="25"/>
        <v>0</v>
      </c>
      <c r="P53" s="13">
        <f t="shared" si="25"/>
        <v>38.5</v>
      </c>
      <c r="Q53" s="13">
        <f t="shared" si="25"/>
        <v>38.5</v>
      </c>
      <c r="R53" s="13">
        <f t="shared" si="25"/>
        <v>0</v>
      </c>
      <c r="S53" s="13">
        <f t="shared" si="25"/>
        <v>0</v>
      </c>
      <c r="T53" s="13">
        <f t="shared" si="25"/>
        <v>38.5</v>
      </c>
      <c r="U53" s="13">
        <f t="shared" si="25"/>
        <v>38.5</v>
      </c>
      <c r="V53" s="13">
        <f t="shared" si="25"/>
        <v>0</v>
      </c>
      <c r="W53" s="13">
        <f t="shared" si="25"/>
        <v>0</v>
      </c>
    </row>
    <row r="54" spans="1:23" ht="31.9" customHeight="1" x14ac:dyDescent="0.25">
      <c r="A54" s="72" t="s">
        <v>25</v>
      </c>
      <c r="B54" s="74" t="s">
        <v>18</v>
      </c>
      <c r="C54" s="76" t="s">
        <v>28</v>
      </c>
      <c r="D54" s="78" t="s">
        <v>99</v>
      </c>
      <c r="E54" s="80" t="s">
        <v>42</v>
      </c>
      <c r="F54" s="80">
        <v>2</v>
      </c>
      <c r="G54" s="14" t="s">
        <v>23</v>
      </c>
      <c r="H54" s="49">
        <v>0</v>
      </c>
      <c r="I54" s="49">
        <v>0</v>
      </c>
      <c r="J54" s="49">
        <v>0</v>
      </c>
      <c r="K54" s="49">
        <v>0</v>
      </c>
      <c r="L54" s="49">
        <v>60</v>
      </c>
      <c r="M54" s="49">
        <v>0</v>
      </c>
      <c r="N54" s="49">
        <v>0</v>
      </c>
      <c r="O54" s="49">
        <v>60</v>
      </c>
      <c r="P54" s="49">
        <v>64</v>
      </c>
      <c r="Q54" s="49">
        <v>0</v>
      </c>
      <c r="R54" s="49">
        <v>0</v>
      </c>
      <c r="S54" s="49">
        <v>64</v>
      </c>
      <c r="T54" s="49">
        <v>0</v>
      </c>
      <c r="U54" s="49">
        <v>0</v>
      </c>
      <c r="V54" s="49">
        <v>0</v>
      </c>
      <c r="W54" s="49">
        <v>0</v>
      </c>
    </row>
    <row r="55" spans="1:23" ht="31.9" customHeight="1" x14ac:dyDescent="0.25">
      <c r="A55" s="73"/>
      <c r="B55" s="75"/>
      <c r="C55" s="77"/>
      <c r="D55" s="79"/>
      <c r="E55" s="81"/>
      <c r="F55" s="81"/>
      <c r="G55" s="15" t="s">
        <v>24</v>
      </c>
      <c r="H55" s="26">
        <f t="shared" ref="H55:K55" si="26">SUM(H54)</f>
        <v>0</v>
      </c>
      <c r="I55" s="26">
        <f t="shared" si="26"/>
        <v>0</v>
      </c>
      <c r="J55" s="26">
        <f t="shared" si="26"/>
        <v>0</v>
      </c>
      <c r="K55" s="26">
        <f t="shared" si="26"/>
        <v>0</v>
      </c>
      <c r="L55" s="26">
        <f t="shared" ref="L55:W55" si="27">SUM(L54)</f>
        <v>60</v>
      </c>
      <c r="M55" s="26">
        <f t="shared" si="27"/>
        <v>0</v>
      </c>
      <c r="N55" s="26">
        <f t="shared" si="27"/>
        <v>0</v>
      </c>
      <c r="O55" s="26">
        <f t="shared" si="27"/>
        <v>60</v>
      </c>
      <c r="P55" s="26">
        <f t="shared" si="27"/>
        <v>64</v>
      </c>
      <c r="Q55" s="26">
        <f t="shared" si="27"/>
        <v>0</v>
      </c>
      <c r="R55" s="26">
        <f t="shared" si="27"/>
        <v>0</v>
      </c>
      <c r="S55" s="26">
        <f t="shared" si="27"/>
        <v>64</v>
      </c>
      <c r="T55" s="26">
        <f t="shared" si="27"/>
        <v>0</v>
      </c>
      <c r="U55" s="26">
        <f t="shared" si="27"/>
        <v>0</v>
      </c>
      <c r="V55" s="26">
        <f t="shared" si="27"/>
        <v>0</v>
      </c>
      <c r="W55" s="26">
        <f t="shared" si="27"/>
        <v>0</v>
      </c>
    </row>
    <row r="56" spans="1:23" ht="31.9" customHeight="1" x14ac:dyDescent="0.25">
      <c r="A56" s="101" t="s">
        <v>25</v>
      </c>
      <c r="B56" s="74" t="s">
        <v>18</v>
      </c>
      <c r="C56" s="76" t="s">
        <v>32</v>
      </c>
      <c r="D56" s="78" t="s">
        <v>100</v>
      </c>
      <c r="E56" s="80" t="s">
        <v>42</v>
      </c>
      <c r="F56" s="80">
        <v>2</v>
      </c>
      <c r="G56" s="16" t="s">
        <v>23</v>
      </c>
      <c r="H56" s="49">
        <v>0</v>
      </c>
      <c r="I56" s="49">
        <v>0</v>
      </c>
      <c r="J56" s="49">
        <v>0</v>
      </c>
      <c r="K56" s="49">
        <v>0</v>
      </c>
      <c r="L56" s="49">
        <v>31</v>
      </c>
      <c r="M56" s="49">
        <v>0</v>
      </c>
      <c r="N56" s="49">
        <v>0</v>
      </c>
      <c r="O56" s="49">
        <v>31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</row>
    <row r="57" spans="1:23" ht="37.15" customHeight="1" x14ac:dyDescent="0.25">
      <c r="A57" s="102"/>
      <c r="B57" s="75"/>
      <c r="C57" s="77"/>
      <c r="D57" s="79"/>
      <c r="E57" s="81"/>
      <c r="F57" s="81"/>
      <c r="G57" s="15" t="s">
        <v>24</v>
      </c>
      <c r="H57" s="26">
        <f t="shared" ref="H57:K57" si="28">SUM(H56)</f>
        <v>0</v>
      </c>
      <c r="I57" s="26">
        <f t="shared" si="28"/>
        <v>0</v>
      </c>
      <c r="J57" s="26">
        <f t="shared" si="28"/>
        <v>0</v>
      </c>
      <c r="K57" s="26">
        <f t="shared" si="28"/>
        <v>0</v>
      </c>
      <c r="L57" s="26">
        <f t="shared" ref="L57:W57" si="29">SUM(L56)</f>
        <v>31</v>
      </c>
      <c r="M57" s="26">
        <f t="shared" si="29"/>
        <v>0</v>
      </c>
      <c r="N57" s="26">
        <f t="shared" si="29"/>
        <v>0</v>
      </c>
      <c r="O57" s="26">
        <f t="shared" si="29"/>
        <v>31</v>
      </c>
      <c r="P57" s="26">
        <f t="shared" si="29"/>
        <v>0</v>
      </c>
      <c r="Q57" s="26">
        <f t="shared" si="29"/>
        <v>0</v>
      </c>
      <c r="R57" s="26">
        <f t="shared" si="29"/>
        <v>0</v>
      </c>
      <c r="S57" s="26">
        <f t="shared" si="29"/>
        <v>0</v>
      </c>
      <c r="T57" s="26">
        <f t="shared" si="29"/>
        <v>0</v>
      </c>
      <c r="U57" s="26">
        <f t="shared" si="29"/>
        <v>0</v>
      </c>
      <c r="V57" s="26">
        <f t="shared" si="29"/>
        <v>0</v>
      </c>
      <c r="W57" s="26">
        <f t="shared" si="29"/>
        <v>0</v>
      </c>
    </row>
    <row r="58" spans="1:23" ht="31.9" customHeight="1" x14ac:dyDescent="0.25">
      <c r="A58" s="72" t="s">
        <v>25</v>
      </c>
      <c r="B58" s="74" t="s">
        <v>18</v>
      </c>
      <c r="C58" s="76" t="s">
        <v>69</v>
      </c>
      <c r="D58" s="78" t="s">
        <v>88</v>
      </c>
      <c r="E58" s="80" t="s">
        <v>42</v>
      </c>
      <c r="F58" s="80">
        <v>2</v>
      </c>
      <c r="G58" s="16" t="s">
        <v>23</v>
      </c>
      <c r="H58" s="49">
        <v>66.599999999999994</v>
      </c>
      <c r="I58" s="49">
        <v>0</v>
      </c>
      <c r="J58" s="49">
        <v>0</v>
      </c>
      <c r="K58" s="49">
        <v>66.599999999999994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</row>
    <row r="59" spans="1:23" ht="31.9" customHeight="1" x14ac:dyDescent="0.25">
      <c r="A59" s="73"/>
      <c r="B59" s="75"/>
      <c r="C59" s="77"/>
      <c r="D59" s="79"/>
      <c r="E59" s="81"/>
      <c r="F59" s="81"/>
      <c r="G59" s="15" t="s">
        <v>24</v>
      </c>
      <c r="H59" s="26">
        <f t="shared" ref="H59:K59" si="30">SUM(H58)</f>
        <v>66.599999999999994</v>
      </c>
      <c r="I59" s="26">
        <f t="shared" si="30"/>
        <v>0</v>
      </c>
      <c r="J59" s="26">
        <f t="shared" si="30"/>
        <v>0</v>
      </c>
      <c r="K59" s="26">
        <f t="shared" si="30"/>
        <v>66.599999999999994</v>
      </c>
      <c r="L59" s="26">
        <f t="shared" ref="L59:W59" si="31">SUM(L58)</f>
        <v>0</v>
      </c>
      <c r="M59" s="26">
        <f t="shared" si="31"/>
        <v>0</v>
      </c>
      <c r="N59" s="26">
        <f t="shared" si="31"/>
        <v>0</v>
      </c>
      <c r="O59" s="26">
        <f t="shared" si="31"/>
        <v>0</v>
      </c>
      <c r="P59" s="26">
        <f t="shared" si="31"/>
        <v>0</v>
      </c>
      <c r="Q59" s="26">
        <f t="shared" si="31"/>
        <v>0</v>
      </c>
      <c r="R59" s="26">
        <f t="shared" si="31"/>
        <v>0</v>
      </c>
      <c r="S59" s="26">
        <f t="shared" si="31"/>
        <v>0</v>
      </c>
      <c r="T59" s="26">
        <f t="shared" si="31"/>
        <v>0</v>
      </c>
      <c r="U59" s="26">
        <f t="shared" si="31"/>
        <v>0</v>
      </c>
      <c r="V59" s="26">
        <f t="shared" si="31"/>
        <v>0</v>
      </c>
      <c r="W59" s="26">
        <f t="shared" si="31"/>
        <v>0</v>
      </c>
    </row>
    <row r="60" spans="1:23" ht="31.9" customHeight="1" x14ac:dyDescent="0.25">
      <c r="A60" s="72" t="s">
        <v>25</v>
      </c>
      <c r="B60" s="74" t="s">
        <v>18</v>
      </c>
      <c r="C60" s="76" t="s">
        <v>84</v>
      </c>
      <c r="D60" s="78" t="s">
        <v>101</v>
      </c>
      <c r="E60" s="80" t="s">
        <v>42</v>
      </c>
      <c r="F60" s="80">
        <v>2</v>
      </c>
      <c r="G60" s="16" t="s">
        <v>23</v>
      </c>
      <c r="H60" s="50">
        <v>0</v>
      </c>
      <c r="I60" s="50">
        <v>0</v>
      </c>
      <c r="J60" s="50">
        <v>0</v>
      </c>
      <c r="K60" s="50">
        <v>0</v>
      </c>
      <c r="L60" s="50">
        <v>20</v>
      </c>
      <c r="M60" s="50">
        <v>0</v>
      </c>
      <c r="N60" s="50">
        <v>0</v>
      </c>
      <c r="O60" s="50">
        <v>20</v>
      </c>
      <c r="P60" s="27">
        <v>168</v>
      </c>
      <c r="Q60" s="27">
        <v>0</v>
      </c>
      <c r="R60" s="27">
        <v>0</v>
      </c>
      <c r="S60" s="27">
        <v>168</v>
      </c>
      <c r="T60" s="27">
        <v>0</v>
      </c>
      <c r="U60" s="27">
        <v>0</v>
      </c>
      <c r="V60" s="27">
        <v>0</v>
      </c>
      <c r="W60" s="27">
        <v>0</v>
      </c>
    </row>
    <row r="61" spans="1:23" ht="73.900000000000006" customHeight="1" x14ac:dyDescent="0.25">
      <c r="A61" s="73"/>
      <c r="B61" s="75"/>
      <c r="C61" s="77"/>
      <c r="D61" s="79"/>
      <c r="E61" s="81"/>
      <c r="F61" s="81"/>
      <c r="G61" s="15" t="s">
        <v>24</v>
      </c>
      <c r="H61" s="26">
        <f t="shared" ref="H61:K61" si="32">SUM(H60)</f>
        <v>0</v>
      </c>
      <c r="I61" s="26">
        <f t="shared" si="32"/>
        <v>0</v>
      </c>
      <c r="J61" s="26">
        <f t="shared" si="32"/>
        <v>0</v>
      </c>
      <c r="K61" s="26">
        <f t="shared" si="32"/>
        <v>0</v>
      </c>
      <c r="L61" s="26">
        <f t="shared" ref="L61:W61" si="33">SUM(L60)</f>
        <v>20</v>
      </c>
      <c r="M61" s="26">
        <f t="shared" si="33"/>
        <v>0</v>
      </c>
      <c r="N61" s="26">
        <f t="shared" si="33"/>
        <v>0</v>
      </c>
      <c r="O61" s="26">
        <f t="shared" si="33"/>
        <v>20</v>
      </c>
      <c r="P61" s="26">
        <f t="shared" si="33"/>
        <v>168</v>
      </c>
      <c r="Q61" s="26">
        <f t="shared" si="33"/>
        <v>0</v>
      </c>
      <c r="R61" s="26">
        <f t="shared" si="33"/>
        <v>0</v>
      </c>
      <c r="S61" s="26">
        <f t="shared" si="33"/>
        <v>168</v>
      </c>
      <c r="T61" s="26">
        <f t="shared" si="33"/>
        <v>0</v>
      </c>
      <c r="U61" s="26">
        <f t="shared" si="33"/>
        <v>0</v>
      </c>
      <c r="V61" s="26">
        <f t="shared" si="33"/>
        <v>0</v>
      </c>
      <c r="W61" s="26">
        <f t="shared" si="33"/>
        <v>0</v>
      </c>
    </row>
    <row r="62" spans="1:23" ht="31.9" customHeight="1" x14ac:dyDescent="0.25">
      <c r="A62" s="72" t="s">
        <v>25</v>
      </c>
      <c r="B62" s="74" t="s">
        <v>18</v>
      </c>
      <c r="C62" s="76" t="s">
        <v>85</v>
      </c>
      <c r="D62" s="78" t="s">
        <v>102</v>
      </c>
      <c r="E62" s="80" t="s">
        <v>42</v>
      </c>
      <c r="F62" s="80">
        <v>2</v>
      </c>
      <c r="G62" s="16" t="s">
        <v>23</v>
      </c>
      <c r="H62" s="50">
        <v>0</v>
      </c>
      <c r="I62" s="50">
        <v>0</v>
      </c>
      <c r="J62" s="50">
        <v>0</v>
      </c>
      <c r="K62" s="50">
        <v>0</v>
      </c>
      <c r="L62" s="50">
        <v>54</v>
      </c>
      <c r="M62" s="50">
        <v>0</v>
      </c>
      <c r="N62" s="50">
        <v>0</v>
      </c>
      <c r="O62" s="50">
        <v>54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</row>
    <row r="63" spans="1:23" ht="38.450000000000003" customHeight="1" x14ac:dyDescent="0.25">
      <c r="A63" s="73"/>
      <c r="B63" s="75"/>
      <c r="C63" s="77"/>
      <c r="D63" s="79"/>
      <c r="E63" s="81"/>
      <c r="F63" s="81"/>
      <c r="G63" s="15" t="s">
        <v>24</v>
      </c>
      <c r="H63" s="26">
        <f t="shared" ref="H63:K63" si="34">SUM(H62)</f>
        <v>0</v>
      </c>
      <c r="I63" s="26">
        <f t="shared" si="34"/>
        <v>0</v>
      </c>
      <c r="J63" s="26">
        <f t="shared" si="34"/>
        <v>0</v>
      </c>
      <c r="K63" s="26">
        <f t="shared" si="34"/>
        <v>0</v>
      </c>
      <c r="L63" s="26">
        <f t="shared" ref="L63:W63" si="35">SUM(L62)</f>
        <v>54</v>
      </c>
      <c r="M63" s="26">
        <f t="shared" si="35"/>
        <v>0</v>
      </c>
      <c r="N63" s="26">
        <f t="shared" si="35"/>
        <v>0</v>
      </c>
      <c r="O63" s="26">
        <f t="shared" si="35"/>
        <v>54</v>
      </c>
      <c r="P63" s="26">
        <f t="shared" si="35"/>
        <v>0</v>
      </c>
      <c r="Q63" s="26">
        <f t="shared" si="35"/>
        <v>0</v>
      </c>
      <c r="R63" s="26">
        <f t="shared" si="35"/>
        <v>0</v>
      </c>
      <c r="S63" s="26">
        <f t="shared" si="35"/>
        <v>0</v>
      </c>
      <c r="T63" s="26">
        <f t="shared" si="35"/>
        <v>0</v>
      </c>
      <c r="U63" s="26">
        <f t="shared" si="35"/>
        <v>0</v>
      </c>
      <c r="V63" s="26">
        <f t="shared" si="35"/>
        <v>0</v>
      </c>
      <c r="W63" s="26">
        <f t="shared" si="35"/>
        <v>0</v>
      </c>
    </row>
    <row r="64" spans="1:23" ht="31.9" customHeight="1" x14ac:dyDescent="0.25">
      <c r="A64" s="72" t="s">
        <v>25</v>
      </c>
      <c r="B64" s="74" t="s">
        <v>18</v>
      </c>
      <c r="C64" s="76" t="s">
        <v>86</v>
      </c>
      <c r="D64" s="78" t="s">
        <v>49</v>
      </c>
      <c r="E64" s="80" t="s">
        <v>44</v>
      </c>
      <c r="F64" s="80">
        <v>2</v>
      </c>
      <c r="G64" s="16" t="s">
        <v>26</v>
      </c>
      <c r="H64" s="27">
        <v>0</v>
      </c>
      <c r="I64" s="27">
        <v>0</v>
      </c>
      <c r="J64" s="27">
        <v>0</v>
      </c>
      <c r="K64" s="27">
        <v>0</v>
      </c>
      <c r="L64" s="27">
        <v>23</v>
      </c>
      <c r="M64" s="27">
        <v>0</v>
      </c>
      <c r="N64" s="27">
        <v>0</v>
      </c>
      <c r="O64" s="27">
        <v>23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</row>
    <row r="65" spans="1:29" ht="31.15" customHeight="1" x14ac:dyDescent="0.25">
      <c r="A65" s="73"/>
      <c r="B65" s="75"/>
      <c r="C65" s="77"/>
      <c r="D65" s="79"/>
      <c r="E65" s="81"/>
      <c r="F65" s="81"/>
      <c r="G65" s="15" t="s">
        <v>24</v>
      </c>
      <c r="H65" s="26">
        <f t="shared" ref="H65:K65" si="36">SUM(H64)</f>
        <v>0</v>
      </c>
      <c r="I65" s="26">
        <f t="shared" si="36"/>
        <v>0</v>
      </c>
      <c r="J65" s="26">
        <f t="shared" si="36"/>
        <v>0</v>
      </c>
      <c r="K65" s="26">
        <f t="shared" si="36"/>
        <v>0</v>
      </c>
      <c r="L65" s="26">
        <f t="shared" ref="L65:W65" si="37">SUM(L64)</f>
        <v>23</v>
      </c>
      <c r="M65" s="26">
        <f t="shared" si="37"/>
        <v>0</v>
      </c>
      <c r="N65" s="26">
        <f t="shared" si="37"/>
        <v>0</v>
      </c>
      <c r="O65" s="26">
        <f t="shared" si="37"/>
        <v>23</v>
      </c>
      <c r="P65" s="26">
        <f t="shared" si="37"/>
        <v>0</v>
      </c>
      <c r="Q65" s="26">
        <f t="shared" si="37"/>
        <v>0</v>
      </c>
      <c r="R65" s="26">
        <f t="shared" si="37"/>
        <v>0</v>
      </c>
      <c r="S65" s="26">
        <f t="shared" si="37"/>
        <v>0</v>
      </c>
      <c r="T65" s="26">
        <f t="shared" si="37"/>
        <v>0</v>
      </c>
      <c r="U65" s="26">
        <f t="shared" si="37"/>
        <v>0</v>
      </c>
      <c r="V65" s="26">
        <f t="shared" si="37"/>
        <v>0</v>
      </c>
      <c r="W65" s="26">
        <f t="shared" si="37"/>
        <v>0</v>
      </c>
    </row>
    <row r="66" spans="1:29" ht="31.15" customHeight="1" x14ac:dyDescent="0.25">
      <c r="A66" s="72" t="s">
        <v>25</v>
      </c>
      <c r="B66" s="74" t="s">
        <v>18</v>
      </c>
      <c r="C66" s="76" t="s">
        <v>46</v>
      </c>
      <c r="D66" s="78" t="s">
        <v>50</v>
      </c>
      <c r="E66" s="80" t="s">
        <v>42</v>
      </c>
      <c r="F66" s="80">
        <v>2</v>
      </c>
      <c r="G66" s="16" t="s">
        <v>23</v>
      </c>
      <c r="H66" s="50">
        <v>315.39999999999998</v>
      </c>
      <c r="I66" s="50">
        <v>0</v>
      </c>
      <c r="J66" s="50">
        <v>0</v>
      </c>
      <c r="K66" s="50">
        <v>315.39999999999998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</row>
    <row r="67" spans="1:29" ht="31.15" customHeight="1" x14ac:dyDescent="0.25">
      <c r="A67" s="73"/>
      <c r="B67" s="75"/>
      <c r="C67" s="77"/>
      <c r="D67" s="79"/>
      <c r="E67" s="81"/>
      <c r="F67" s="81"/>
      <c r="G67" s="15" t="s">
        <v>24</v>
      </c>
      <c r="H67" s="26">
        <f t="shared" ref="H67:K67" si="38">SUM(H66)</f>
        <v>315.39999999999998</v>
      </c>
      <c r="I67" s="26">
        <f t="shared" si="38"/>
        <v>0</v>
      </c>
      <c r="J67" s="26">
        <f t="shared" si="38"/>
        <v>0</v>
      </c>
      <c r="K67" s="26">
        <f t="shared" si="38"/>
        <v>315.39999999999998</v>
      </c>
      <c r="L67" s="26">
        <f t="shared" ref="L67:W67" si="39">SUM(L66)</f>
        <v>0</v>
      </c>
      <c r="M67" s="26">
        <f t="shared" si="39"/>
        <v>0</v>
      </c>
      <c r="N67" s="26">
        <f t="shared" si="39"/>
        <v>0</v>
      </c>
      <c r="O67" s="26">
        <f t="shared" si="39"/>
        <v>0</v>
      </c>
      <c r="P67" s="26">
        <f t="shared" si="39"/>
        <v>0</v>
      </c>
      <c r="Q67" s="26">
        <f t="shared" si="39"/>
        <v>0</v>
      </c>
      <c r="R67" s="26">
        <f t="shared" si="39"/>
        <v>0</v>
      </c>
      <c r="S67" s="26">
        <f t="shared" si="39"/>
        <v>0</v>
      </c>
      <c r="T67" s="26">
        <f t="shared" si="39"/>
        <v>0</v>
      </c>
      <c r="U67" s="26">
        <f t="shared" si="39"/>
        <v>0</v>
      </c>
      <c r="V67" s="26">
        <f t="shared" si="39"/>
        <v>0</v>
      </c>
      <c r="W67" s="26">
        <f t="shared" si="39"/>
        <v>0</v>
      </c>
    </row>
    <row r="68" spans="1:29" ht="31.15" customHeight="1" x14ac:dyDescent="0.25">
      <c r="A68" s="72" t="s">
        <v>25</v>
      </c>
      <c r="B68" s="74" t="s">
        <v>18</v>
      </c>
      <c r="C68" s="76" t="s">
        <v>47</v>
      </c>
      <c r="D68" s="78" t="s">
        <v>103</v>
      </c>
      <c r="E68" s="80" t="s">
        <v>42</v>
      </c>
      <c r="F68" s="80">
        <v>2</v>
      </c>
      <c r="G68" s="16" t="s">
        <v>23</v>
      </c>
      <c r="H68" s="50">
        <v>0</v>
      </c>
      <c r="I68" s="50">
        <v>0</v>
      </c>
      <c r="J68" s="50">
        <v>0</v>
      </c>
      <c r="K68" s="50">
        <v>0</v>
      </c>
      <c r="L68" s="50">
        <v>4</v>
      </c>
      <c r="M68" s="50">
        <v>0</v>
      </c>
      <c r="N68" s="50">
        <v>0</v>
      </c>
      <c r="O68" s="50">
        <v>4</v>
      </c>
      <c r="P68" s="50">
        <v>23</v>
      </c>
      <c r="Q68" s="50">
        <v>0</v>
      </c>
      <c r="R68" s="50">
        <v>0</v>
      </c>
      <c r="S68" s="50">
        <v>23</v>
      </c>
      <c r="T68" s="50">
        <v>124</v>
      </c>
      <c r="U68" s="50">
        <v>0</v>
      </c>
      <c r="V68" s="50">
        <v>0</v>
      </c>
      <c r="W68" s="50">
        <v>124</v>
      </c>
    </row>
    <row r="69" spans="1:29" ht="39" customHeight="1" x14ac:dyDescent="0.25">
      <c r="A69" s="73"/>
      <c r="B69" s="75"/>
      <c r="C69" s="77"/>
      <c r="D69" s="79"/>
      <c r="E69" s="81"/>
      <c r="F69" s="81"/>
      <c r="G69" s="15" t="s">
        <v>24</v>
      </c>
      <c r="H69" s="26">
        <f t="shared" ref="H69:K69" si="40">SUM(H68)</f>
        <v>0</v>
      </c>
      <c r="I69" s="26">
        <f t="shared" si="40"/>
        <v>0</v>
      </c>
      <c r="J69" s="26">
        <f t="shared" si="40"/>
        <v>0</v>
      </c>
      <c r="K69" s="26">
        <f t="shared" si="40"/>
        <v>0</v>
      </c>
      <c r="L69" s="26">
        <f t="shared" ref="L69:W69" si="41">SUM(L68)</f>
        <v>4</v>
      </c>
      <c r="M69" s="26">
        <f t="shared" si="41"/>
        <v>0</v>
      </c>
      <c r="N69" s="26">
        <f t="shared" si="41"/>
        <v>0</v>
      </c>
      <c r="O69" s="26">
        <f t="shared" si="41"/>
        <v>4</v>
      </c>
      <c r="P69" s="26">
        <f t="shared" si="41"/>
        <v>23</v>
      </c>
      <c r="Q69" s="26">
        <f t="shared" si="41"/>
        <v>0</v>
      </c>
      <c r="R69" s="26">
        <f t="shared" si="41"/>
        <v>0</v>
      </c>
      <c r="S69" s="26">
        <f t="shared" si="41"/>
        <v>23</v>
      </c>
      <c r="T69" s="26">
        <f t="shared" si="41"/>
        <v>124</v>
      </c>
      <c r="U69" s="26">
        <f t="shared" si="41"/>
        <v>0</v>
      </c>
      <c r="V69" s="26">
        <f t="shared" si="41"/>
        <v>0</v>
      </c>
      <c r="W69" s="26">
        <f t="shared" si="41"/>
        <v>124</v>
      </c>
    </row>
    <row r="70" spans="1:29" ht="31.15" customHeight="1" x14ac:dyDescent="0.25">
      <c r="A70" s="72" t="s">
        <v>25</v>
      </c>
      <c r="B70" s="74" t="s">
        <v>18</v>
      </c>
      <c r="C70" s="76" t="s">
        <v>48</v>
      </c>
      <c r="D70" s="78" t="s">
        <v>96</v>
      </c>
      <c r="E70" s="80" t="s">
        <v>42</v>
      </c>
      <c r="F70" s="80">
        <v>2</v>
      </c>
      <c r="G70" s="16" t="s">
        <v>23</v>
      </c>
      <c r="H70" s="50">
        <v>0</v>
      </c>
      <c r="I70" s="50">
        <v>0</v>
      </c>
      <c r="J70" s="50">
        <v>0</v>
      </c>
      <c r="K70" s="50">
        <v>0</v>
      </c>
      <c r="L70" s="50">
        <v>4</v>
      </c>
      <c r="M70" s="50">
        <v>0</v>
      </c>
      <c r="N70" s="50">
        <v>0</v>
      </c>
      <c r="O70" s="50">
        <v>4</v>
      </c>
      <c r="P70" s="50">
        <v>50</v>
      </c>
      <c r="Q70" s="50">
        <v>0</v>
      </c>
      <c r="R70" s="50">
        <v>0</v>
      </c>
      <c r="S70" s="50">
        <v>50</v>
      </c>
      <c r="T70" s="50">
        <v>63.8</v>
      </c>
      <c r="U70" s="50">
        <v>0</v>
      </c>
      <c r="V70" s="50">
        <v>0</v>
      </c>
      <c r="W70" s="50">
        <v>63.8</v>
      </c>
    </row>
    <row r="71" spans="1:29" ht="31.15" customHeight="1" x14ac:dyDescent="0.25">
      <c r="A71" s="73"/>
      <c r="B71" s="75"/>
      <c r="C71" s="77"/>
      <c r="D71" s="79"/>
      <c r="E71" s="81"/>
      <c r="F71" s="81"/>
      <c r="G71" s="15" t="s">
        <v>24</v>
      </c>
      <c r="H71" s="26">
        <f t="shared" ref="H71:K71" si="42">SUM(H70)</f>
        <v>0</v>
      </c>
      <c r="I71" s="26">
        <f t="shared" si="42"/>
        <v>0</v>
      </c>
      <c r="J71" s="26">
        <f t="shared" si="42"/>
        <v>0</v>
      </c>
      <c r="K71" s="26">
        <f t="shared" si="42"/>
        <v>0</v>
      </c>
      <c r="L71" s="26">
        <f t="shared" ref="L71:W71" si="43">SUM(L70)</f>
        <v>4</v>
      </c>
      <c r="M71" s="26">
        <f t="shared" si="43"/>
        <v>0</v>
      </c>
      <c r="N71" s="26">
        <f t="shared" si="43"/>
        <v>0</v>
      </c>
      <c r="O71" s="26">
        <f t="shared" si="43"/>
        <v>4</v>
      </c>
      <c r="P71" s="26">
        <f t="shared" si="43"/>
        <v>50</v>
      </c>
      <c r="Q71" s="26">
        <f t="shared" si="43"/>
        <v>0</v>
      </c>
      <c r="R71" s="26">
        <f t="shared" si="43"/>
        <v>0</v>
      </c>
      <c r="S71" s="26">
        <f t="shared" si="43"/>
        <v>50</v>
      </c>
      <c r="T71" s="26">
        <f t="shared" si="43"/>
        <v>63.8</v>
      </c>
      <c r="U71" s="26">
        <f t="shared" si="43"/>
        <v>0</v>
      </c>
      <c r="V71" s="26">
        <f t="shared" si="43"/>
        <v>0</v>
      </c>
      <c r="W71" s="26">
        <f t="shared" si="43"/>
        <v>63.8</v>
      </c>
    </row>
    <row r="72" spans="1:29" ht="31.15" customHeight="1" x14ac:dyDescent="0.25">
      <c r="A72" s="72" t="s">
        <v>25</v>
      </c>
      <c r="B72" s="74" t="s">
        <v>18</v>
      </c>
      <c r="C72" s="76" t="s">
        <v>98</v>
      </c>
      <c r="D72" s="78" t="s">
        <v>104</v>
      </c>
      <c r="E72" s="80" t="s">
        <v>42</v>
      </c>
      <c r="F72" s="80">
        <v>2</v>
      </c>
      <c r="G72" s="16" t="s">
        <v>23</v>
      </c>
      <c r="H72" s="27">
        <v>0</v>
      </c>
      <c r="I72" s="27">
        <v>0</v>
      </c>
      <c r="J72" s="27">
        <v>0</v>
      </c>
      <c r="K72" s="27">
        <v>0</v>
      </c>
      <c r="L72" s="27">
        <v>15</v>
      </c>
      <c r="M72" s="27">
        <v>0</v>
      </c>
      <c r="N72" s="27">
        <v>0</v>
      </c>
      <c r="O72" s="27">
        <v>15</v>
      </c>
      <c r="P72" s="27">
        <v>40</v>
      </c>
      <c r="Q72" s="27">
        <v>0</v>
      </c>
      <c r="R72" s="27">
        <v>0</v>
      </c>
      <c r="S72" s="27">
        <v>40</v>
      </c>
      <c r="T72" s="27">
        <v>50</v>
      </c>
      <c r="U72" s="27">
        <v>0</v>
      </c>
      <c r="V72" s="27">
        <v>0</v>
      </c>
      <c r="W72" s="27">
        <v>50</v>
      </c>
    </row>
    <row r="73" spans="1:29" ht="31.15" customHeight="1" x14ac:dyDescent="0.25">
      <c r="A73" s="73"/>
      <c r="B73" s="75"/>
      <c r="C73" s="77"/>
      <c r="D73" s="79"/>
      <c r="E73" s="81"/>
      <c r="F73" s="81"/>
      <c r="G73" s="15" t="s">
        <v>24</v>
      </c>
      <c r="H73" s="26">
        <f t="shared" ref="H73:W73" si="44">SUM(H72)</f>
        <v>0</v>
      </c>
      <c r="I73" s="26">
        <f t="shared" si="44"/>
        <v>0</v>
      </c>
      <c r="J73" s="26">
        <f t="shared" si="44"/>
        <v>0</v>
      </c>
      <c r="K73" s="26">
        <f t="shared" si="44"/>
        <v>0</v>
      </c>
      <c r="L73" s="26">
        <f t="shared" si="44"/>
        <v>15</v>
      </c>
      <c r="M73" s="26">
        <f t="shared" si="44"/>
        <v>0</v>
      </c>
      <c r="N73" s="26">
        <f t="shared" si="44"/>
        <v>0</v>
      </c>
      <c r="O73" s="26">
        <f t="shared" si="44"/>
        <v>15</v>
      </c>
      <c r="P73" s="26">
        <f t="shared" si="44"/>
        <v>40</v>
      </c>
      <c r="Q73" s="26">
        <f t="shared" si="44"/>
        <v>0</v>
      </c>
      <c r="R73" s="26">
        <f t="shared" si="44"/>
        <v>0</v>
      </c>
      <c r="S73" s="26">
        <f t="shared" si="44"/>
        <v>40</v>
      </c>
      <c r="T73" s="26">
        <f t="shared" si="44"/>
        <v>50</v>
      </c>
      <c r="U73" s="26">
        <f t="shared" si="44"/>
        <v>0</v>
      </c>
      <c r="V73" s="26">
        <f t="shared" si="44"/>
        <v>0</v>
      </c>
      <c r="W73" s="26">
        <f t="shared" si="44"/>
        <v>50</v>
      </c>
    </row>
    <row r="74" spans="1:29" ht="31.15" customHeight="1" x14ac:dyDescent="0.25">
      <c r="A74" s="91" t="s">
        <v>25</v>
      </c>
      <c r="B74" s="93" t="s">
        <v>18</v>
      </c>
      <c r="C74" s="68" t="s">
        <v>97</v>
      </c>
      <c r="D74" s="70" t="s">
        <v>67</v>
      </c>
      <c r="E74" s="66" t="s">
        <v>42</v>
      </c>
      <c r="F74" s="66">
        <v>2</v>
      </c>
      <c r="G74" s="47" t="s">
        <v>23</v>
      </c>
      <c r="H74" s="50">
        <v>0</v>
      </c>
      <c r="I74" s="50">
        <v>0</v>
      </c>
      <c r="J74" s="50">
        <v>0</v>
      </c>
      <c r="K74" s="50">
        <v>0</v>
      </c>
      <c r="L74" s="50">
        <v>10</v>
      </c>
      <c r="M74" s="50">
        <v>0</v>
      </c>
      <c r="N74" s="50">
        <v>0</v>
      </c>
      <c r="O74" s="50">
        <v>10</v>
      </c>
      <c r="P74" s="48">
        <v>10</v>
      </c>
      <c r="Q74" s="48">
        <v>0</v>
      </c>
      <c r="R74" s="48">
        <v>0</v>
      </c>
      <c r="S74" s="48">
        <v>10</v>
      </c>
      <c r="T74" s="48">
        <v>25</v>
      </c>
      <c r="U74" s="48">
        <v>0</v>
      </c>
      <c r="V74" s="48">
        <v>0</v>
      </c>
      <c r="W74" s="48">
        <v>25</v>
      </c>
    </row>
    <row r="75" spans="1:29" ht="31.15" customHeight="1" x14ac:dyDescent="0.25">
      <c r="A75" s="92"/>
      <c r="B75" s="94"/>
      <c r="C75" s="69"/>
      <c r="D75" s="71"/>
      <c r="E75" s="67"/>
      <c r="F75" s="67"/>
      <c r="G75" s="18" t="s">
        <v>24</v>
      </c>
      <c r="H75" s="38">
        <f t="shared" ref="H75:K75" si="45">SUM(H74)</f>
        <v>0</v>
      </c>
      <c r="I75" s="38">
        <f t="shared" si="45"/>
        <v>0</v>
      </c>
      <c r="J75" s="38">
        <f t="shared" si="45"/>
        <v>0</v>
      </c>
      <c r="K75" s="38">
        <f t="shared" si="45"/>
        <v>0</v>
      </c>
      <c r="L75" s="38">
        <f t="shared" ref="L75:W75" si="46">SUM(L74)</f>
        <v>10</v>
      </c>
      <c r="M75" s="38">
        <f t="shared" si="46"/>
        <v>0</v>
      </c>
      <c r="N75" s="38">
        <f t="shared" si="46"/>
        <v>0</v>
      </c>
      <c r="O75" s="38">
        <f t="shared" si="46"/>
        <v>10</v>
      </c>
      <c r="P75" s="38">
        <f t="shared" si="46"/>
        <v>10</v>
      </c>
      <c r="Q75" s="38">
        <f t="shared" si="46"/>
        <v>0</v>
      </c>
      <c r="R75" s="38">
        <f t="shared" si="46"/>
        <v>0</v>
      </c>
      <c r="S75" s="38">
        <f t="shared" si="46"/>
        <v>10</v>
      </c>
      <c r="T75" s="38">
        <f t="shared" si="46"/>
        <v>25</v>
      </c>
      <c r="U75" s="38">
        <f t="shared" si="46"/>
        <v>0</v>
      </c>
      <c r="V75" s="38">
        <f t="shared" si="46"/>
        <v>0</v>
      </c>
      <c r="W75" s="38">
        <f t="shared" si="46"/>
        <v>25</v>
      </c>
    </row>
    <row r="76" spans="1:29" ht="31.15" customHeight="1" x14ac:dyDescent="0.25">
      <c r="A76" s="5" t="s">
        <v>25</v>
      </c>
      <c r="B76" s="28" t="s">
        <v>18</v>
      </c>
      <c r="C76" s="82" t="s">
        <v>35</v>
      </c>
      <c r="D76" s="83"/>
      <c r="E76" s="83"/>
      <c r="F76" s="83"/>
      <c r="G76" s="84"/>
      <c r="H76" s="29">
        <f t="shared" ref="H76:W76" si="47">SUM(H75,H73,H71,H69,H67,H65,H63,H61,H59,H57,H55,H53,H51,H49)</f>
        <v>1416.1</v>
      </c>
      <c r="I76" s="29">
        <f t="shared" si="47"/>
        <v>753.3</v>
      </c>
      <c r="J76" s="29">
        <f t="shared" si="47"/>
        <v>0</v>
      </c>
      <c r="K76" s="29">
        <f t="shared" si="47"/>
        <v>662.8</v>
      </c>
      <c r="L76" s="29">
        <f t="shared" si="47"/>
        <v>879</v>
      </c>
      <c r="M76" s="29">
        <f t="shared" si="47"/>
        <v>658</v>
      </c>
      <c r="N76" s="29">
        <f t="shared" si="47"/>
        <v>0</v>
      </c>
      <c r="O76" s="29">
        <f t="shared" si="47"/>
        <v>221</v>
      </c>
      <c r="P76" s="29">
        <f t="shared" si="47"/>
        <v>1324.8</v>
      </c>
      <c r="Q76" s="29">
        <f t="shared" si="47"/>
        <v>969.8</v>
      </c>
      <c r="R76" s="29">
        <f t="shared" si="47"/>
        <v>0</v>
      </c>
      <c r="S76" s="29">
        <f t="shared" si="47"/>
        <v>355</v>
      </c>
      <c r="T76" s="29">
        <f t="shared" si="47"/>
        <v>1232.5999999999999</v>
      </c>
      <c r="U76" s="29">
        <f t="shared" si="47"/>
        <v>969.8</v>
      </c>
      <c r="V76" s="29">
        <f t="shared" si="47"/>
        <v>0</v>
      </c>
      <c r="W76" s="29">
        <f t="shared" si="47"/>
        <v>262.8</v>
      </c>
    </row>
    <row r="77" spans="1:29" ht="31.15" customHeight="1" x14ac:dyDescent="0.25">
      <c r="A77" s="5" t="s">
        <v>25</v>
      </c>
      <c r="B77" s="30"/>
      <c r="C77" s="31"/>
      <c r="D77" s="31"/>
      <c r="E77" s="31"/>
      <c r="F77" s="31"/>
      <c r="G77" s="31" t="s">
        <v>51</v>
      </c>
      <c r="H77" s="32">
        <f>SUM(H76)</f>
        <v>1416.1</v>
      </c>
      <c r="I77" s="32">
        <f t="shared" ref="I77:W77" si="48">SUM(I76)</f>
        <v>753.3</v>
      </c>
      <c r="J77" s="32">
        <f t="shared" si="48"/>
        <v>0</v>
      </c>
      <c r="K77" s="32">
        <f t="shared" si="48"/>
        <v>662.8</v>
      </c>
      <c r="L77" s="32">
        <f t="shared" si="48"/>
        <v>879</v>
      </c>
      <c r="M77" s="32">
        <f t="shared" si="48"/>
        <v>658</v>
      </c>
      <c r="N77" s="32">
        <f t="shared" si="48"/>
        <v>0</v>
      </c>
      <c r="O77" s="32">
        <f t="shared" si="48"/>
        <v>221</v>
      </c>
      <c r="P77" s="32">
        <f t="shared" si="48"/>
        <v>1324.8</v>
      </c>
      <c r="Q77" s="32">
        <f t="shared" si="48"/>
        <v>969.8</v>
      </c>
      <c r="R77" s="32">
        <f t="shared" si="48"/>
        <v>0</v>
      </c>
      <c r="S77" s="32">
        <f t="shared" si="48"/>
        <v>355</v>
      </c>
      <c r="T77" s="32">
        <f t="shared" si="48"/>
        <v>1232.5999999999999</v>
      </c>
      <c r="U77" s="32">
        <f t="shared" si="48"/>
        <v>969.8</v>
      </c>
      <c r="V77" s="32">
        <f t="shared" si="48"/>
        <v>0</v>
      </c>
      <c r="W77" s="32">
        <f t="shared" si="48"/>
        <v>262.8</v>
      </c>
    </row>
    <row r="78" spans="1:29" ht="31.15" customHeight="1" x14ac:dyDescent="0.25">
      <c r="A78" s="33" t="s">
        <v>27</v>
      </c>
      <c r="B78" s="85" t="s">
        <v>52</v>
      </c>
      <c r="C78" s="86"/>
      <c r="D78" s="86"/>
      <c r="E78" s="86"/>
      <c r="F78" s="86"/>
      <c r="G78" s="87"/>
      <c r="H78" s="34">
        <f t="shared" ref="H78:W78" si="49">SUM(H44,H77)</f>
        <v>2950.6</v>
      </c>
      <c r="I78" s="34">
        <f t="shared" si="49"/>
        <v>2129.1999999999998</v>
      </c>
      <c r="J78" s="34">
        <f t="shared" si="49"/>
        <v>115.3</v>
      </c>
      <c r="K78" s="34">
        <f t="shared" si="49"/>
        <v>821.4</v>
      </c>
      <c r="L78" s="34">
        <f t="shared" si="49"/>
        <v>2299.1</v>
      </c>
      <c r="M78" s="34">
        <f t="shared" si="49"/>
        <v>1958.9</v>
      </c>
      <c r="N78" s="34">
        <f t="shared" si="49"/>
        <v>140.39999999999998</v>
      </c>
      <c r="O78" s="34">
        <f t="shared" si="49"/>
        <v>340.2</v>
      </c>
      <c r="P78" s="34">
        <f t="shared" si="49"/>
        <v>2947.1</v>
      </c>
      <c r="Q78" s="34">
        <f t="shared" si="49"/>
        <v>2397.1</v>
      </c>
      <c r="R78" s="34">
        <f t="shared" si="49"/>
        <v>107.19999999999999</v>
      </c>
      <c r="S78" s="34">
        <f t="shared" si="49"/>
        <v>550</v>
      </c>
      <c r="T78" s="34">
        <f t="shared" si="49"/>
        <v>2864.8999999999996</v>
      </c>
      <c r="U78" s="34">
        <f t="shared" si="49"/>
        <v>2397.1</v>
      </c>
      <c r="V78" s="34">
        <f t="shared" si="49"/>
        <v>107.19999999999999</v>
      </c>
      <c r="W78" s="34">
        <f t="shared" si="49"/>
        <v>467.8</v>
      </c>
    </row>
    <row r="79" spans="1:29" ht="31.15" customHeight="1" x14ac:dyDescent="0.25">
      <c r="A79" s="88" t="s">
        <v>53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3"/>
      <c r="AA79" s="3"/>
    </row>
    <row r="80" spans="1:29" ht="33.6" customHeight="1" x14ac:dyDescent="0.25">
      <c r="A80" s="62" t="s">
        <v>54</v>
      </c>
      <c r="B80" s="63"/>
      <c r="C80" s="63"/>
      <c r="D80" s="63"/>
      <c r="E80" s="63"/>
      <c r="F80" s="63"/>
      <c r="G80" s="63"/>
      <c r="H80" s="63"/>
      <c r="I80" s="63"/>
      <c r="J80" s="64"/>
      <c r="K80" s="65" t="s">
        <v>82</v>
      </c>
      <c r="L80" s="65"/>
      <c r="M80" s="62" t="s">
        <v>94</v>
      </c>
      <c r="N80" s="64"/>
      <c r="O80" s="62" t="s">
        <v>83</v>
      </c>
      <c r="P80" s="63"/>
      <c r="Q80" s="63"/>
      <c r="R80" s="63"/>
      <c r="S80" s="63"/>
      <c r="T80" s="64"/>
      <c r="U80" s="62" t="s">
        <v>95</v>
      </c>
      <c r="V80" s="63"/>
      <c r="W80" s="63"/>
      <c r="X80" s="3"/>
      <c r="AA80" s="3"/>
      <c r="AC80"/>
    </row>
    <row r="81" spans="1:30" ht="21.6" customHeight="1" x14ac:dyDescent="0.25">
      <c r="A81" s="53" t="s">
        <v>55</v>
      </c>
      <c r="B81" s="54"/>
      <c r="C81" s="54"/>
      <c r="D81" s="54"/>
      <c r="E81" s="54"/>
      <c r="F81" s="54"/>
      <c r="G81" s="54"/>
      <c r="H81" s="54"/>
      <c r="I81" s="54"/>
      <c r="J81" s="55"/>
      <c r="K81" s="56">
        <f>SUM(K82:L89)</f>
        <v>2950.6000000000004</v>
      </c>
      <c r="L81" s="56"/>
      <c r="M81" s="56">
        <f>SUM(M82:N89)</f>
        <v>2299.1000000000004</v>
      </c>
      <c r="N81" s="56"/>
      <c r="O81" s="57">
        <v>2947.1</v>
      </c>
      <c r="P81" s="58"/>
      <c r="Q81" s="58"/>
      <c r="R81" s="58"/>
      <c r="S81" s="58"/>
      <c r="T81" s="59"/>
      <c r="U81" s="57">
        <v>2864.9</v>
      </c>
      <c r="V81" s="58"/>
      <c r="W81" s="58"/>
      <c r="AA81" s="3"/>
    </row>
    <row r="82" spans="1:30" ht="19.149999999999999" customHeight="1" x14ac:dyDescent="0.25">
      <c r="A82" s="60" t="s">
        <v>56</v>
      </c>
      <c r="B82" s="60"/>
      <c r="C82" s="60"/>
      <c r="D82" s="60"/>
      <c r="E82" s="60"/>
      <c r="F82" s="60"/>
      <c r="G82" s="60"/>
      <c r="H82" s="60"/>
      <c r="I82" s="60"/>
      <c r="J82" s="60"/>
      <c r="K82" s="52">
        <v>1259.2</v>
      </c>
      <c r="L82" s="52"/>
      <c r="M82" s="52">
        <v>1115.9000000000001</v>
      </c>
      <c r="N82" s="52"/>
      <c r="O82" s="52">
        <v>1666.5</v>
      </c>
      <c r="P82" s="52"/>
      <c r="Q82" s="52"/>
      <c r="R82" s="52"/>
      <c r="S82" s="52"/>
      <c r="T82" s="52"/>
      <c r="U82" s="95">
        <v>1676.5</v>
      </c>
      <c r="V82" s="96"/>
      <c r="W82" s="97"/>
      <c r="AD82" s="39"/>
    </row>
    <row r="83" spans="1:30" ht="19.149999999999999" customHeight="1" x14ac:dyDescent="0.25">
      <c r="A83" s="60" t="s">
        <v>57</v>
      </c>
      <c r="B83" s="60"/>
      <c r="C83" s="60"/>
      <c r="D83" s="60"/>
      <c r="E83" s="60"/>
      <c r="F83" s="60"/>
      <c r="G83" s="60"/>
      <c r="H83" s="60"/>
      <c r="I83" s="60"/>
      <c r="J83" s="60"/>
      <c r="K83" s="52">
        <v>14.8</v>
      </c>
      <c r="L83" s="52"/>
      <c r="M83" s="52">
        <v>13.3</v>
      </c>
      <c r="N83" s="52"/>
      <c r="O83" s="52">
        <v>13.7</v>
      </c>
      <c r="P83" s="52"/>
      <c r="Q83" s="52"/>
      <c r="R83" s="52"/>
      <c r="S83" s="52"/>
      <c r="T83" s="52"/>
      <c r="U83" s="95">
        <v>13.7</v>
      </c>
      <c r="V83" s="96"/>
      <c r="W83" s="97"/>
    </row>
    <row r="84" spans="1:30" ht="16.899999999999999" customHeight="1" x14ac:dyDescent="0.25">
      <c r="A84" s="60" t="s">
        <v>58</v>
      </c>
      <c r="B84" s="60"/>
      <c r="C84" s="60"/>
      <c r="D84" s="60"/>
      <c r="E84" s="60"/>
      <c r="F84" s="60"/>
      <c r="G84" s="60"/>
      <c r="H84" s="60"/>
      <c r="I84" s="60"/>
      <c r="J84" s="6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95"/>
      <c r="V84" s="96"/>
      <c r="W84" s="97"/>
    </row>
    <row r="85" spans="1:30" ht="16.899999999999999" customHeight="1" x14ac:dyDescent="0.25">
      <c r="A85" s="60" t="s">
        <v>59</v>
      </c>
      <c r="B85" s="60"/>
      <c r="C85" s="60"/>
      <c r="D85" s="60"/>
      <c r="E85" s="60"/>
      <c r="F85" s="60"/>
      <c r="G85" s="60"/>
      <c r="H85" s="60"/>
      <c r="I85" s="60"/>
      <c r="J85" s="6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95"/>
      <c r="V85" s="96"/>
      <c r="W85" s="97"/>
    </row>
    <row r="86" spans="1:30" ht="19.149999999999999" customHeight="1" x14ac:dyDescent="0.25">
      <c r="A86" s="60" t="s">
        <v>60</v>
      </c>
      <c r="B86" s="60"/>
      <c r="C86" s="60"/>
      <c r="D86" s="60"/>
      <c r="E86" s="60"/>
      <c r="F86" s="60"/>
      <c r="G86" s="60"/>
      <c r="H86" s="60"/>
      <c r="I86" s="60"/>
      <c r="J86" s="60"/>
      <c r="K86" s="52">
        <v>1132.4000000000001</v>
      </c>
      <c r="L86" s="52"/>
      <c r="M86" s="52">
        <v>625.70000000000005</v>
      </c>
      <c r="N86" s="52"/>
      <c r="O86" s="52">
        <v>737.5</v>
      </c>
      <c r="P86" s="52"/>
      <c r="Q86" s="52"/>
      <c r="R86" s="52"/>
      <c r="S86" s="52"/>
      <c r="T86" s="52"/>
      <c r="U86" s="95">
        <v>645.29999999999995</v>
      </c>
      <c r="V86" s="96"/>
      <c r="W86" s="97"/>
    </row>
    <row r="87" spans="1:30" ht="16.899999999999999" customHeight="1" x14ac:dyDescent="0.25">
      <c r="A87" s="60" t="s">
        <v>61</v>
      </c>
      <c r="B87" s="60"/>
      <c r="C87" s="60"/>
      <c r="D87" s="60"/>
      <c r="E87" s="60"/>
      <c r="F87" s="60"/>
      <c r="G87" s="60"/>
      <c r="H87" s="60"/>
      <c r="I87" s="60"/>
      <c r="J87" s="6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95"/>
      <c r="V87" s="96"/>
      <c r="W87" s="97"/>
    </row>
    <row r="88" spans="1:30" ht="17.45" customHeight="1" x14ac:dyDescent="0.25">
      <c r="A88" s="60" t="s">
        <v>62</v>
      </c>
      <c r="B88" s="60"/>
      <c r="C88" s="60"/>
      <c r="D88" s="60"/>
      <c r="E88" s="60"/>
      <c r="F88" s="60"/>
      <c r="G88" s="60"/>
      <c r="H88" s="60"/>
      <c r="I88" s="60"/>
      <c r="J88" s="60"/>
      <c r="K88" s="61">
        <v>544.20000000000005</v>
      </c>
      <c r="L88" s="61"/>
      <c r="M88" s="61">
        <v>544.20000000000005</v>
      </c>
      <c r="N88" s="61"/>
      <c r="O88" s="61">
        <v>529.4</v>
      </c>
      <c r="P88" s="61"/>
      <c r="Q88" s="61"/>
      <c r="R88" s="61"/>
      <c r="S88" s="61"/>
      <c r="T88" s="61"/>
      <c r="U88" s="98">
        <v>529.4</v>
      </c>
      <c r="V88" s="99"/>
      <c r="W88" s="100"/>
    </row>
    <row r="89" spans="1:30" ht="16.149999999999999" customHeight="1" x14ac:dyDescent="0.25">
      <c r="A89" s="60" t="s">
        <v>63</v>
      </c>
      <c r="B89" s="60"/>
      <c r="C89" s="60"/>
      <c r="D89" s="60"/>
      <c r="E89" s="60"/>
      <c r="F89" s="60"/>
      <c r="G89" s="60"/>
      <c r="H89" s="60"/>
      <c r="I89" s="60"/>
      <c r="J89" s="6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95"/>
      <c r="V89" s="96"/>
      <c r="W89" s="97"/>
    </row>
    <row r="90" spans="1:30" ht="19.899999999999999" customHeight="1" x14ac:dyDescent="0.25">
      <c r="A90" s="53" t="s">
        <v>64</v>
      </c>
      <c r="B90" s="54"/>
      <c r="C90" s="54"/>
      <c r="D90" s="54"/>
      <c r="E90" s="54"/>
      <c r="F90" s="54"/>
      <c r="G90" s="54"/>
      <c r="H90" s="54"/>
      <c r="I90" s="54"/>
      <c r="J90" s="55"/>
      <c r="K90" s="56">
        <f>SUM(K91:L92)</f>
        <v>0</v>
      </c>
      <c r="L90" s="56"/>
      <c r="M90" s="56">
        <f>SUM(M91:N92)</f>
        <v>0</v>
      </c>
      <c r="N90" s="56"/>
      <c r="O90" s="57">
        <v>0</v>
      </c>
      <c r="P90" s="58"/>
      <c r="Q90" s="58"/>
      <c r="R90" s="58"/>
      <c r="S90" s="58"/>
      <c r="T90" s="59"/>
      <c r="U90" s="57">
        <v>0</v>
      </c>
      <c r="V90" s="58"/>
      <c r="W90" s="58"/>
      <c r="AA90" s="3"/>
    </row>
    <row r="91" spans="1:30" x14ac:dyDescent="0.25">
      <c r="A91" s="60" t="s">
        <v>65</v>
      </c>
      <c r="B91" s="60"/>
      <c r="C91" s="60"/>
      <c r="D91" s="60"/>
      <c r="E91" s="60"/>
      <c r="F91" s="60"/>
      <c r="G91" s="60"/>
      <c r="H91" s="60"/>
      <c r="I91" s="60"/>
      <c r="J91" s="6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95"/>
      <c r="V91" s="96"/>
      <c r="W91" s="97"/>
      <c r="X91" s="35"/>
      <c r="Y91" s="36"/>
      <c r="Z91" s="37"/>
      <c r="AA91" s="3"/>
    </row>
    <row r="92" spans="1:30" ht="15" customHeight="1" x14ac:dyDescent="0.25">
      <c r="A92" s="60" t="s">
        <v>66</v>
      </c>
      <c r="B92" s="60"/>
      <c r="C92" s="60"/>
      <c r="D92" s="60"/>
      <c r="E92" s="60"/>
      <c r="F92" s="60"/>
      <c r="G92" s="60"/>
      <c r="H92" s="60"/>
      <c r="I92" s="60"/>
      <c r="J92" s="6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95"/>
      <c r="V92" s="96"/>
      <c r="W92" s="97"/>
      <c r="X92" s="40"/>
      <c r="Y92" s="40"/>
      <c r="Z92" s="41"/>
      <c r="AA92" s="3"/>
    </row>
    <row r="93" spans="1:30" ht="15" customHeight="1" x14ac:dyDescent="0.25">
      <c r="X93" s="42"/>
      <c r="Y93" s="42"/>
      <c r="Z93" s="42"/>
      <c r="AA93" s="43"/>
    </row>
    <row r="94" spans="1:30" ht="15" customHeight="1" x14ac:dyDescent="0.25">
      <c r="W94" s="43"/>
      <c r="X94" s="44"/>
      <c r="Y94" s="44"/>
      <c r="Z94" s="44"/>
      <c r="AA94" s="43"/>
    </row>
    <row r="95" spans="1:30" ht="15" customHeight="1" x14ac:dyDescent="0.25">
      <c r="W95" s="43"/>
      <c r="X95" s="44"/>
      <c r="Y95" s="44"/>
      <c r="Z95" s="44"/>
      <c r="AA95" s="43"/>
    </row>
    <row r="96" spans="1:30" x14ac:dyDescent="0.25">
      <c r="W96" s="43"/>
      <c r="X96" s="44"/>
      <c r="Y96" s="44"/>
      <c r="Z96" s="44"/>
      <c r="AA96" s="43"/>
    </row>
    <row r="97" spans="23:27" x14ac:dyDescent="0.25">
      <c r="W97" s="43"/>
      <c r="X97" s="44"/>
      <c r="Y97" s="44"/>
      <c r="Z97" s="44"/>
      <c r="AA97" s="43"/>
    </row>
    <row r="98" spans="23:27" x14ac:dyDescent="0.25">
      <c r="W98" s="43"/>
      <c r="X98" s="44"/>
      <c r="Y98" s="44"/>
      <c r="Z98" s="44"/>
      <c r="AA98" s="43"/>
    </row>
    <row r="99" spans="23:27" x14ac:dyDescent="0.25">
      <c r="W99" s="43"/>
      <c r="X99" s="44"/>
      <c r="Y99" s="44"/>
      <c r="Z99" s="44"/>
      <c r="AA99" s="43"/>
    </row>
    <row r="100" spans="23:27" ht="17.45" customHeight="1" x14ac:dyDescent="0.25">
      <c r="W100" s="43"/>
      <c r="X100" s="45"/>
      <c r="Y100" s="45"/>
      <c r="Z100" s="45"/>
      <c r="AA100" s="43"/>
    </row>
    <row r="101" spans="23:27" x14ac:dyDescent="0.25">
      <c r="W101" s="43"/>
      <c r="X101" s="44"/>
      <c r="Y101" s="44"/>
      <c r="Z101" s="44"/>
      <c r="AA101" s="43"/>
    </row>
    <row r="102" spans="23:27" ht="15" customHeight="1" x14ac:dyDescent="0.25">
      <c r="W102" s="43"/>
      <c r="X102" s="46"/>
      <c r="Y102" s="46"/>
      <c r="Z102" s="46"/>
      <c r="AA102" s="43"/>
    </row>
    <row r="103" spans="23:27" ht="15" customHeight="1" x14ac:dyDescent="0.25">
      <c r="W103" s="43"/>
      <c r="X103" s="44"/>
      <c r="Y103" s="44"/>
      <c r="Z103" s="44"/>
      <c r="AA103" s="43"/>
    </row>
    <row r="104" spans="23:27" ht="15" customHeight="1" x14ac:dyDescent="0.25">
      <c r="W104" s="43"/>
      <c r="X104" s="44"/>
      <c r="Y104" s="44"/>
      <c r="Z104" s="44"/>
      <c r="AA104" s="43"/>
    </row>
    <row r="105" spans="23:27" ht="15" customHeight="1" x14ac:dyDescent="0.25"/>
  </sheetData>
  <mergeCells count="242">
    <mergeCell ref="R4:W4"/>
    <mergeCell ref="R5:W5"/>
    <mergeCell ref="D6:W6"/>
    <mergeCell ref="G8:G11"/>
    <mergeCell ref="H8:K8"/>
    <mergeCell ref="L8:O8"/>
    <mergeCell ref="Q10:R10"/>
    <mergeCell ref="S10:S11"/>
    <mergeCell ref="P8:S8"/>
    <mergeCell ref="T8:W8"/>
    <mergeCell ref="L9:L11"/>
    <mergeCell ref="M9:O9"/>
    <mergeCell ref="P9:P11"/>
    <mergeCell ref="Q9:S9"/>
    <mergeCell ref="U10:V10"/>
    <mergeCell ref="W10:W11"/>
    <mergeCell ref="I10:J10"/>
    <mergeCell ref="T9:T11"/>
    <mergeCell ref="U9:W9"/>
    <mergeCell ref="A35:A38"/>
    <mergeCell ref="B35:B38"/>
    <mergeCell ref="C35:C38"/>
    <mergeCell ref="D35:D38"/>
    <mergeCell ref="C39:G39"/>
    <mergeCell ref="C40:W40"/>
    <mergeCell ref="A19:A20"/>
    <mergeCell ref="A23:A26"/>
    <mergeCell ref="A27:A29"/>
    <mergeCell ref="F27:F29"/>
    <mergeCell ref="C33:G33"/>
    <mergeCell ref="C34:W34"/>
    <mergeCell ref="A30:A32"/>
    <mergeCell ref="B30:B32"/>
    <mergeCell ref="C30:C32"/>
    <mergeCell ref="D30:D32"/>
    <mergeCell ref="E30:E32"/>
    <mergeCell ref="F30:F32"/>
    <mergeCell ref="E35:E38"/>
    <mergeCell ref="F35:F38"/>
    <mergeCell ref="B23:B26"/>
    <mergeCell ref="C23:C26"/>
    <mergeCell ref="D23:D26"/>
    <mergeCell ref="E23:E26"/>
    <mergeCell ref="F23:F26"/>
    <mergeCell ref="B27:B29"/>
    <mergeCell ref="C27:C29"/>
    <mergeCell ref="D27:D29"/>
    <mergeCell ref="E27:E29"/>
    <mergeCell ref="K10:K11"/>
    <mergeCell ref="M10:N10"/>
    <mergeCell ref="O10:O11"/>
    <mergeCell ref="H9:H11"/>
    <mergeCell ref="I9:K9"/>
    <mergeCell ref="C15:W15"/>
    <mergeCell ref="A8:A11"/>
    <mergeCell ref="F8:F11"/>
    <mergeCell ref="B8:B11"/>
    <mergeCell ref="C8:C11"/>
    <mergeCell ref="D8:D11"/>
    <mergeCell ref="E8:E11"/>
    <mergeCell ref="A12:W12"/>
    <mergeCell ref="A13:W13"/>
    <mergeCell ref="B14:W14"/>
    <mergeCell ref="A21:A22"/>
    <mergeCell ref="B21:B22"/>
    <mergeCell ref="C21:C22"/>
    <mergeCell ref="D21:D22"/>
    <mergeCell ref="E21:E22"/>
    <mergeCell ref="F21:F22"/>
    <mergeCell ref="E16:E18"/>
    <mergeCell ref="F16:F18"/>
    <mergeCell ref="B19:B20"/>
    <mergeCell ref="C19:C20"/>
    <mergeCell ref="D19:D20"/>
    <mergeCell ref="E19:E20"/>
    <mergeCell ref="F19:F20"/>
    <mergeCell ref="A16:A18"/>
    <mergeCell ref="B16:B18"/>
    <mergeCell ref="C16:C18"/>
    <mergeCell ref="D16:D18"/>
    <mergeCell ref="A47:A49"/>
    <mergeCell ref="B47:B49"/>
    <mergeCell ref="C47:C49"/>
    <mergeCell ref="D47:D49"/>
    <mergeCell ref="E47:E49"/>
    <mergeCell ref="F47:F49"/>
    <mergeCell ref="C41:C42"/>
    <mergeCell ref="D41:D42"/>
    <mergeCell ref="E41:E42"/>
    <mergeCell ref="F41:F42"/>
    <mergeCell ref="C43:G43"/>
    <mergeCell ref="B44:G44"/>
    <mergeCell ref="B45:W45"/>
    <mergeCell ref="C46:W46"/>
    <mergeCell ref="A41:A42"/>
    <mergeCell ref="B41:B42"/>
    <mergeCell ref="E52:E53"/>
    <mergeCell ref="F52:F53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A54:A55"/>
    <mergeCell ref="B54:B55"/>
    <mergeCell ref="A56:A57"/>
    <mergeCell ref="B56:B57"/>
    <mergeCell ref="A58:A59"/>
    <mergeCell ref="B58:B59"/>
    <mergeCell ref="F58:F59"/>
    <mergeCell ref="A60:A61"/>
    <mergeCell ref="B60:B61"/>
    <mergeCell ref="C54:C55"/>
    <mergeCell ref="D54:D55"/>
    <mergeCell ref="E54:E55"/>
    <mergeCell ref="F54:F55"/>
    <mergeCell ref="C56:C57"/>
    <mergeCell ref="D56:D57"/>
    <mergeCell ref="E56:E57"/>
    <mergeCell ref="F56:F57"/>
    <mergeCell ref="C58:C59"/>
    <mergeCell ref="D58:D59"/>
    <mergeCell ref="E58:E59"/>
    <mergeCell ref="C60:C61"/>
    <mergeCell ref="D60:D61"/>
    <mergeCell ref="E60:E61"/>
    <mergeCell ref="F60:F61"/>
    <mergeCell ref="U92:W92"/>
    <mergeCell ref="U81:W81"/>
    <mergeCell ref="U90:W90"/>
    <mergeCell ref="U82:W82"/>
    <mergeCell ref="U83:W83"/>
    <mergeCell ref="U84:W84"/>
    <mergeCell ref="U85:W85"/>
    <mergeCell ref="U86:W86"/>
    <mergeCell ref="U87:W87"/>
    <mergeCell ref="U88:W88"/>
    <mergeCell ref="U89:W89"/>
    <mergeCell ref="U91:W91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4:E65"/>
    <mergeCell ref="F64:F65"/>
    <mergeCell ref="A62:A63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70:A71"/>
    <mergeCell ref="B70:B71"/>
    <mergeCell ref="C70:C71"/>
    <mergeCell ref="D70:D71"/>
    <mergeCell ref="E70:E71"/>
    <mergeCell ref="F70:F71"/>
    <mergeCell ref="C76:G76"/>
    <mergeCell ref="B78:G78"/>
    <mergeCell ref="A79:W79"/>
    <mergeCell ref="A74:A75"/>
    <mergeCell ref="B74:B75"/>
    <mergeCell ref="A72:A73"/>
    <mergeCell ref="B72:B73"/>
    <mergeCell ref="C72:C73"/>
    <mergeCell ref="D72:D73"/>
    <mergeCell ref="E72:E73"/>
    <mergeCell ref="F72:F73"/>
    <mergeCell ref="A80:J80"/>
    <mergeCell ref="K80:L80"/>
    <mergeCell ref="M80:N80"/>
    <mergeCell ref="O80:T80"/>
    <mergeCell ref="U80:W80"/>
    <mergeCell ref="F74:F75"/>
    <mergeCell ref="E74:E75"/>
    <mergeCell ref="C74:C75"/>
    <mergeCell ref="D74:D75"/>
    <mergeCell ref="A81:J81"/>
    <mergeCell ref="K81:L81"/>
    <mergeCell ref="M81:N81"/>
    <mergeCell ref="O81:T81"/>
    <mergeCell ref="A82:J82"/>
    <mergeCell ref="K82:L82"/>
    <mergeCell ref="M82:N82"/>
    <mergeCell ref="O82:T82"/>
    <mergeCell ref="A83:J83"/>
    <mergeCell ref="K83:L83"/>
    <mergeCell ref="M83:N83"/>
    <mergeCell ref="O83:T83"/>
    <mergeCell ref="A84:J84"/>
    <mergeCell ref="K84:L84"/>
    <mergeCell ref="M84:N84"/>
    <mergeCell ref="O84:T84"/>
    <mergeCell ref="M85:N85"/>
    <mergeCell ref="O85:T85"/>
    <mergeCell ref="A86:J86"/>
    <mergeCell ref="K86:L86"/>
    <mergeCell ref="M86:N86"/>
    <mergeCell ref="O86:T86"/>
    <mergeCell ref="M87:N87"/>
    <mergeCell ref="O87:T87"/>
    <mergeCell ref="A88:J88"/>
    <mergeCell ref="K88:L88"/>
    <mergeCell ref="M88:N88"/>
    <mergeCell ref="O88:T88"/>
    <mergeCell ref="A87:J87"/>
    <mergeCell ref="K87:L87"/>
    <mergeCell ref="A85:J85"/>
    <mergeCell ref="K85:L85"/>
    <mergeCell ref="M89:N89"/>
    <mergeCell ref="O89:T89"/>
    <mergeCell ref="A90:J90"/>
    <mergeCell ref="K90:L90"/>
    <mergeCell ref="M90:N90"/>
    <mergeCell ref="O90:T90"/>
    <mergeCell ref="M91:N91"/>
    <mergeCell ref="O91:T91"/>
    <mergeCell ref="A92:J92"/>
    <mergeCell ref="K92:L92"/>
    <mergeCell ref="M92:N92"/>
    <mergeCell ref="O92:T92"/>
    <mergeCell ref="A91:J91"/>
    <mergeCell ref="K91:L91"/>
    <mergeCell ref="A89:J89"/>
    <mergeCell ref="K89:L89"/>
  </mergeCells>
  <pageMargins left="0.74803149606299213" right="0.55118110236220474" top="0.78740157480314965" bottom="0.78740157480314965" header="0" footer="0"/>
  <pageSetup paperSize="9" scale="60" fitToHeight="0" orientation="landscape" r:id="rId1"/>
  <headerFooter alignWithMargins="0">
    <oddHeader>&amp;C&amp;P</oddHeader>
  </headerFooter>
  <rowBreaks count="3" manualBreakCount="3">
    <brk id="26" max="16383" man="1"/>
    <brk id="5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2020-02-06T10:57:31Z</cp:lastPrinted>
  <dcterms:created xsi:type="dcterms:W3CDTF">2018-01-17T09:08:01Z</dcterms:created>
  <dcterms:modified xsi:type="dcterms:W3CDTF">2020-02-10T06:20:29Z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783145b2-e24e-43a1-aff2-42bb8532958b</vt:lpwstr>
  </property>
</Properties>
</file>