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15 metai\vasaris\Priimti teisės aktai\Norminiai\"/>
    </mc:Choice>
  </mc:AlternateContent>
  <bookViews>
    <workbookView xWindow="0" yWindow="0" windowWidth="28800" windowHeight="12585"/>
  </bookViews>
  <sheets>
    <sheet name="3 priedas" sheetId="1" r:id="rId1"/>
  </sheets>
  <definedNames>
    <definedName name="_xlnm.Print_Titles" localSheetId="0">'3 priedas'!$8:$12</definedName>
  </definedNames>
  <calcPr calcId="152511"/>
</workbook>
</file>

<file path=xl/calcChain.xml><?xml version="1.0" encoding="utf-8"?>
<calcChain xmlns="http://schemas.openxmlformats.org/spreadsheetml/2006/main">
  <c r="D118" i="1" l="1"/>
  <c r="C191" i="1"/>
  <c r="C201" i="1"/>
  <c r="F198" i="1"/>
  <c r="E198" i="1"/>
  <c r="C198" i="1"/>
  <c r="F201" i="1"/>
  <c r="E201" i="1"/>
  <c r="D189" i="1"/>
  <c r="D187" i="1" s="1"/>
  <c r="F187" i="1"/>
  <c r="E187" i="1"/>
  <c r="D188" i="1"/>
  <c r="D190" i="1"/>
  <c r="C187" i="1"/>
  <c r="D23" i="1"/>
  <c r="D22" i="1"/>
  <c r="D21" i="1" s="1"/>
  <c r="C170" i="1"/>
  <c r="F202" i="1"/>
  <c r="E202" i="1"/>
  <c r="C202" i="1"/>
  <c r="D202" i="1" s="1"/>
  <c r="F196" i="1"/>
  <c r="E196" i="1"/>
  <c r="E199" i="1"/>
  <c r="E200" i="1"/>
  <c r="C196" i="1"/>
  <c r="D196" i="1" s="1"/>
  <c r="F191" i="1"/>
  <c r="E191" i="1"/>
  <c r="D192" i="1"/>
  <c r="D18" i="1"/>
  <c r="D200" i="1" s="1"/>
  <c r="C197" i="1"/>
  <c r="C199" i="1"/>
  <c r="C200" i="1"/>
  <c r="F197" i="1"/>
  <c r="D198" i="1"/>
  <c r="D201" i="1"/>
  <c r="F199" i="1"/>
  <c r="F200" i="1"/>
  <c r="F195" i="1" s="1"/>
  <c r="D14" i="1"/>
  <c r="D16" i="1"/>
  <c r="D17" i="1"/>
  <c r="D19" i="1"/>
  <c r="D20" i="1"/>
  <c r="E13" i="1"/>
  <c r="F13" i="1"/>
  <c r="C13" i="1"/>
  <c r="D194" i="1"/>
  <c r="F193" i="1"/>
  <c r="E193" i="1"/>
  <c r="D193" i="1"/>
  <c r="C193" i="1"/>
  <c r="D186" i="1"/>
  <c r="D185" i="1"/>
  <c r="D184" i="1"/>
  <c r="D183" i="1"/>
  <c r="D182" i="1"/>
  <c r="D181" i="1" s="1"/>
  <c r="F181" i="1"/>
  <c r="E181" i="1"/>
  <c r="C181" i="1"/>
  <c r="D180" i="1"/>
  <c r="D179" i="1"/>
  <c r="D178" i="1"/>
  <c r="D177" i="1"/>
  <c r="D176" i="1"/>
  <c r="D175" i="1" s="1"/>
  <c r="F175" i="1"/>
  <c r="E175" i="1"/>
  <c r="C175" i="1"/>
  <c r="D174" i="1"/>
  <c r="D173" i="1"/>
  <c r="D172" i="1"/>
  <c r="D171" i="1"/>
  <c r="D170" i="1" s="1"/>
  <c r="F170" i="1"/>
  <c r="E170" i="1"/>
  <c r="D169" i="1"/>
  <c r="D168" i="1"/>
  <c r="D167" i="1"/>
  <c r="D166" i="1"/>
  <c r="F165" i="1"/>
  <c r="E165" i="1"/>
  <c r="C165" i="1"/>
  <c r="D164" i="1"/>
  <c r="D163" i="1"/>
  <c r="D162" i="1"/>
  <c r="D161" i="1"/>
  <c r="F160" i="1"/>
  <c r="E160" i="1"/>
  <c r="C160" i="1"/>
  <c r="D159" i="1"/>
  <c r="D158" i="1"/>
  <c r="D157" i="1"/>
  <c r="D156" i="1"/>
  <c r="F155" i="1"/>
  <c r="E155" i="1"/>
  <c r="C155" i="1"/>
  <c r="D154" i="1"/>
  <c r="D153" i="1"/>
  <c r="D152" i="1"/>
  <c r="D151" i="1"/>
  <c r="D150" i="1" s="1"/>
  <c r="F150" i="1"/>
  <c r="E150" i="1"/>
  <c r="C150" i="1"/>
  <c r="D149" i="1"/>
  <c r="D148" i="1"/>
  <c r="D147" i="1"/>
  <c r="D146" i="1"/>
  <c r="F145" i="1"/>
  <c r="E145" i="1"/>
  <c r="C145" i="1"/>
  <c r="D144" i="1"/>
  <c r="D143" i="1"/>
  <c r="D142" i="1"/>
  <c r="D141" i="1"/>
  <c r="F140" i="1"/>
  <c r="E140" i="1"/>
  <c r="C140" i="1"/>
  <c r="D139" i="1"/>
  <c r="D138" i="1"/>
  <c r="D137" i="1"/>
  <c r="D136" i="1"/>
  <c r="F135" i="1"/>
  <c r="E135" i="1"/>
  <c r="C135" i="1"/>
  <c r="D134" i="1"/>
  <c r="D133" i="1"/>
  <c r="D132" i="1"/>
  <c r="D131" i="1"/>
  <c r="D130" i="1" s="1"/>
  <c r="F130" i="1"/>
  <c r="E130" i="1"/>
  <c r="C130" i="1"/>
  <c r="D129" i="1"/>
  <c r="D128" i="1"/>
  <c r="D127" i="1"/>
  <c r="D126" i="1"/>
  <c r="F125" i="1"/>
  <c r="E125" i="1"/>
  <c r="C125" i="1"/>
  <c r="D124" i="1"/>
  <c r="D123" i="1"/>
  <c r="D122" i="1"/>
  <c r="D121" i="1"/>
  <c r="F120" i="1"/>
  <c r="E120" i="1"/>
  <c r="C120" i="1"/>
  <c r="D119" i="1"/>
  <c r="D117" i="1"/>
  <c r="D116" i="1"/>
  <c r="D115" i="1" s="1"/>
  <c r="F115" i="1"/>
  <c r="E115" i="1"/>
  <c r="C115" i="1"/>
  <c r="D114" i="1"/>
  <c r="D111" i="1"/>
  <c r="D112" i="1"/>
  <c r="D113" i="1"/>
  <c r="D110" i="1" s="1"/>
  <c r="F110" i="1"/>
  <c r="E110" i="1"/>
  <c r="C110" i="1"/>
  <c r="D109" i="1"/>
  <c r="D108" i="1"/>
  <c r="D107" i="1"/>
  <c r="D106" i="1"/>
  <c r="D105" i="1" s="1"/>
  <c r="F105" i="1"/>
  <c r="E105" i="1"/>
  <c r="C105" i="1"/>
  <c r="D104" i="1"/>
  <c r="D103" i="1"/>
  <c r="D102" i="1"/>
  <c r="D101" i="1"/>
  <c r="D100" i="1" s="1"/>
  <c r="F100" i="1"/>
  <c r="E100" i="1"/>
  <c r="C100" i="1"/>
  <c r="D99" i="1"/>
  <c r="D98" i="1"/>
  <c r="D97" i="1"/>
  <c r="D96" i="1"/>
  <c r="D95" i="1" s="1"/>
  <c r="F95" i="1"/>
  <c r="E95" i="1"/>
  <c r="C95" i="1"/>
  <c r="D94" i="1"/>
  <c r="D93" i="1"/>
  <c r="D92" i="1"/>
  <c r="D91" i="1" s="1"/>
  <c r="F91" i="1"/>
  <c r="E91" i="1"/>
  <c r="C91" i="1"/>
  <c r="D90" i="1"/>
  <c r="D89" i="1"/>
  <c r="D88" i="1"/>
  <c r="F87" i="1"/>
  <c r="E87" i="1"/>
  <c r="D87" i="1"/>
  <c r="C87" i="1"/>
  <c r="D86" i="1"/>
  <c r="D85" i="1"/>
  <c r="D84" i="1"/>
  <c r="D83" i="1" s="1"/>
  <c r="F83" i="1"/>
  <c r="E83" i="1"/>
  <c r="C83" i="1"/>
  <c r="D82" i="1"/>
  <c r="D79" i="1" s="1"/>
  <c r="D81" i="1"/>
  <c r="D80" i="1"/>
  <c r="F79" i="1"/>
  <c r="E79" i="1"/>
  <c r="C79" i="1"/>
  <c r="D78" i="1"/>
  <c r="D77" i="1"/>
  <c r="D76" i="1"/>
  <c r="F75" i="1"/>
  <c r="E75" i="1"/>
  <c r="C75" i="1"/>
  <c r="D74" i="1"/>
  <c r="D73" i="1"/>
  <c r="D72" i="1"/>
  <c r="D71" i="1" s="1"/>
  <c r="F71" i="1"/>
  <c r="E71" i="1"/>
  <c r="C71" i="1"/>
  <c r="D70" i="1"/>
  <c r="D69" i="1"/>
  <c r="F68" i="1"/>
  <c r="E68" i="1"/>
  <c r="C68" i="1"/>
  <c r="D67" i="1"/>
  <c r="D66" i="1"/>
  <c r="D65" i="1"/>
  <c r="F64" i="1"/>
  <c r="E64" i="1"/>
  <c r="C64" i="1"/>
  <c r="D63" i="1"/>
  <c r="D62" i="1"/>
  <c r="D61" i="1"/>
  <c r="F60" i="1"/>
  <c r="E60" i="1"/>
  <c r="D60" i="1"/>
  <c r="C60" i="1"/>
  <c r="D59" i="1"/>
  <c r="D58" i="1"/>
  <c r="D57" i="1"/>
  <c r="D56" i="1" s="1"/>
  <c r="F56" i="1"/>
  <c r="E56" i="1"/>
  <c r="C56" i="1"/>
  <c r="D55" i="1"/>
  <c r="D52" i="1" s="1"/>
  <c r="D54" i="1"/>
  <c r="D53" i="1"/>
  <c r="F52" i="1"/>
  <c r="E52" i="1"/>
  <c r="C52" i="1"/>
  <c r="D51" i="1"/>
  <c r="D50" i="1"/>
  <c r="D49" i="1"/>
  <c r="F48" i="1"/>
  <c r="E48" i="1"/>
  <c r="C48" i="1"/>
  <c r="D47" i="1"/>
  <c r="D46" i="1"/>
  <c r="D45" i="1"/>
  <c r="F44" i="1"/>
  <c r="E44" i="1"/>
  <c r="C44" i="1"/>
  <c r="D43" i="1"/>
  <c r="D42" i="1"/>
  <c r="D41" i="1"/>
  <c r="F40" i="1"/>
  <c r="E40" i="1"/>
  <c r="C40" i="1"/>
  <c r="D39" i="1"/>
  <c r="D36" i="1" s="1"/>
  <c r="D38" i="1"/>
  <c r="D37" i="1"/>
  <c r="F36" i="1"/>
  <c r="E36" i="1"/>
  <c r="C36" i="1"/>
  <c r="D35" i="1"/>
  <c r="D34" i="1"/>
  <c r="D33" i="1"/>
  <c r="F32" i="1"/>
  <c r="E32" i="1"/>
  <c r="C32" i="1"/>
  <c r="D31" i="1"/>
  <c r="D30" i="1"/>
  <c r="D29" i="1"/>
  <c r="D28" i="1" s="1"/>
  <c r="F28" i="1"/>
  <c r="E28" i="1"/>
  <c r="C28" i="1"/>
  <c r="D27" i="1"/>
  <c r="D26" i="1"/>
  <c r="D25" i="1"/>
  <c r="F24" i="1"/>
  <c r="E24" i="1"/>
  <c r="C24" i="1"/>
  <c r="F21" i="1"/>
  <c r="E21" i="1"/>
  <c r="C21" i="1"/>
  <c r="D24" i="1" l="1"/>
  <c r="D75" i="1"/>
  <c r="D125" i="1"/>
  <c r="D145" i="1"/>
  <c r="D165" i="1"/>
  <c r="D13" i="1"/>
  <c r="D197" i="1"/>
  <c r="D32" i="1"/>
  <c r="D44" i="1"/>
  <c r="D120" i="1"/>
  <c r="D140" i="1"/>
  <c r="D160" i="1"/>
  <c r="D40" i="1"/>
  <c r="D48" i="1"/>
  <c r="D64" i="1"/>
  <c r="D68" i="1"/>
  <c r="D135" i="1"/>
  <c r="D155" i="1"/>
  <c r="D199" i="1"/>
  <c r="E195" i="1"/>
  <c r="C195" i="1"/>
  <c r="D191" i="1"/>
  <c r="D195" i="1"/>
</calcChain>
</file>

<file path=xl/sharedStrings.xml><?xml version="1.0" encoding="utf-8"?>
<sst xmlns="http://schemas.openxmlformats.org/spreadsheetml/2006/main" count="236" uniqueCount="97">
  <si>
    <t>Iš viso</t>
  </si>
  <si>
    <t>Iš jų:</t>
  </si>
  <si>
    <t>išlaidoms</t>
  </si>
  <si>
    <t>Iš jų:darbo</t>
  </si>
  <si>
    <t>užmokes-</t>
  </si>
  <si>
    <t>čiui</t>
  </si>
  <si>
    <t xml:space="preserve">Turtui </t>
  </si>
  <si>
    <t>įsigyti</t>
  </si>
  <si>
    <t>Eil.</t>
  </si>
  <si>
    <t>Nr.</t>
  </si>
  <si>
    <t>1.</t>
  </si>
  <si>
    <t>Savivaldybės administracija, iš viso</t>
  </si>
  <si>
    <t>2.</t>
  </si>
  <si>
    <t>3.</t>
  </si>
  <si>
    <t>programų pavadinimas</t>
  </si>
  <si>
    <t>Asignavimų valdytojų pavadinimas,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</si>
  <si>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</si>
  <si>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</si>
  <si>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</si>
  <si>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</si>
  <si>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</si>
  <si>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</si>
  <si>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</si>
  <si>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</si>
  <si>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</si>
  <si>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</si>
  <si>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</si>
  <si>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</si>
  <si>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</si>
  <si>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</si>
  <si>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</si>
  <si>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</si>
  <si>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</si>
  <si>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</si>
  <si>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</si>
  <si>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</si>
  <si>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</si>
  <si>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</si>
  <si>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</si>
  <si>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</si>
  <si>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</si>
  <si>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iš jų: sportui</t>
  </si>
  <si>
    <t>29.</t>
  </si>
  <si>
    <t>Savivaldybės savarankiškosioms funkcijoms finansuoti</t>
  </si>
  <si>
    <t>Valstybinėms (perduotoms savivaldybėms) funkcijoms finansuoti</t>
  </si>
  <si>
    <t>Mokinio krepšeliui finansuoti</t>
  </si>
  <si>
    <t>Teikiamoms paslaugoms finansuoti</t>
  </si>
  <si>
    <t>Socialinės paramos ir sveikatos skyrius, iš viso:</t>
  </si>
  <si>
    <t>Pasvalio miesto seniūnija, iš viso:</t>
  </si>
  <si>
    <t>Joniškėlio miesto seniūnija, iš viso:</t>
  </si>
  <si>
    <t>Pasvalio apylinkių seniūnija, iš viso:</t>
  </si>
  <si>
    <t>Joniškėlio apylinkių seniūnija, iš viso:</t>
  </si>
  <si>
    <t>Saločių seniūnija, iš viso:</t>
  </si>
  <si>
    <t>Vaškų seniūnija, iš viso:</t>
  </si>
  <si>
    <t>Krinčino seniūnija, iš viso:</t>
  </si>
  <si>
    <t>Pumpėnų seniūnija, iš viso:</t>
  </si>
  <si>
    <t>Pušaloto seniūnija, iš viso:</t>
  </si>
  <si>
    <t>Daujėnų seniūnija, iš viso:</t>
  </si>
  <si>
    <t>Namišių seniūnija, iš viso:</t>
  </si>
  <si>
    <t>Priešgaisrinė tarnyba, iš viso:</t>
  </si>
  <si>
    <t>Pasvalio Mariaus Katiliškio viešoji biblioteka, iš viso:</t>
  </si>
  <si>
    <t>Pasvalio krašto muziejus, iš viso:</t>
  </si>
  <si>
    <t>Pasvalio kultūros centras, iš viso:</t>
  </si>
  <si>
    <t>Grūžių vaikų globos namai, iš viso:</t>
  </si>
  <si>
    <t>Sutrikusio intelekto žmonių užimtumo centras "Viltis", iš viso:</t>
  </si>
  <si>
    <t>Pasvalio Petro Vileišio gimnazija, iš viso:</t>
  </si>
  <si>
    <t xml:space="preserve">Joniškėlio Gabrielės Petkevičaitės-Bitės gimnazija, iš viso: </t>
  </si>
  <si>
    <t xml:space="preserve">Vaškų vidurinė mokykla, iš viso: </t>
  </si>
  <si>
    <t>Saločių Antano Poškos vidurinė mokykla, iš viso:</t>
  </si>
  <si>
    <t>Pasvalio Svalios pagrindinė mokykla, iš viso:</t>
  </si>
  <si>
    <t>Pasvalio Lėvens pagrindinė mokykla, iš viso:</t>
  </si>
  <si>
    <t>Krinčino Antano Vienažindžio  pagrindinė mokykla, iš viso:</t>
  </si>
  <si>
    <t>Daujėnų pagrindinė mokykla, iš viso:</t>
  </si>
  <si>
    <t xml:space="preserve">Pajiešmenių pagrindinė mokykla, iš viso: </t>
  </si>
  <si>
    <t>Pasvalio darželis-mokykla "Liepaitė", iš viso:</t>
  </si>
  <si>
    <t>Pasvalio lopšelis-darželis "Žilvitis", iš viso:</t>
  </si>
  <si>
    <t>Pasvalio muzikos mokykla, iš viso:</t>
  </si>
  <si>
    <t>Pasvalio sporto mokykla, iš viso</t>
  </si>
  <si>
    <t>Pasvalio specialioji mokykla, iš viso:</t>
  </si>
  <si>
    <t>Pasvalio visuomenės sveikatos biuras, iš viso:</t>
  </si>
  <si>
    <t>Administracijos direktoriaus rezervas, iš viso:</t>
  </si>
  <si>
    <t>Asignavimai iš viso:</t>
  </si>
  <si>
    <t>Pasvalio lopšelis-darželis "Eglutė", iš viso:</t>
  </si>
  <si>
    <t>Paslaugų ir užimtumo centras pagyvenusiemsir neįgaliesiems, iš viso:</t>
  </si>
  <si>
    <t>Speciali tikslinė dotacija įstaigai išlaikyti</t>
  </si>
  <si>
    <t>Savivaldybės savarankiškosioms funkcijoms finansuoti (paskolos)</t>
  </si>
  <si>
    <t>Savivaldybės savarankiškosioms funkcijoms finansuoti, iš jų:</t>
  </si>
  <si>
    <t>Valstybės investicijų programa</t>
  </si>
  <si>
    <t>Savivaldybės Kontrolės ir audito tarnyba, iš viso:</t>
  </si>
  <si>
    <t>Švietimo pagalbos tarnyba, iš viso:</t>
  </si>
  <si>
    <t xml:space="preserve">Narteikių mokykla - darželis "Linelis", iš viso: </t>
  </si>
  <si>
    <t>Pumpėnų gimnazija, iš viso:</t>
  </si>
  <si>
    <t>Eur</t>
  </si>
  <si>
    <t>PASVALIO RAJONO SAVIVALDYBĖS  2015  METŲ BIUDŽETO ASIGNAVIMAI PAGAL ASIGNAVIMŲ VALDYTOJUS</t>
  </si>
  <si>
    <t>UAB  "Pasvalio autobusų parkas"</t>
  </si>
  <si>
    <t>Pasvalio rajono savivaldybės tarybos 
2015 m. vasario 19 d. sprendimo Nr. T1-13 
3 priedas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</si>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</sst>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11"/>
      <color indexed="53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0" xfId="0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3" fillId="0" borderId="0" xfId="0" applyFont="1" applyFill="1"/>
    <xf numFmtId="0" fontId="2" fillId="0" borderId="10" xfId="0" applyFont="1" applyFill="1" applyBorder="1"/>
    <xf numFmtId="0" fontId="2" fillId="0" borderId="5" xfId="0" applyFont="1" applyFill="1" applyBorder="1"/>
    <xf numFmtId="0" fontId="4" fillId="0" borderId="1" xfId="0" applyFont="1" applyFill="1" applyBorder="1"/>
    <xf numFmtId="0" fontId="2" fillId="0" borderId="3" xfId="0" applyFont="1" applyFill="1" applyBorder="1"/>
    <xf numFmtId="0" fontId="5" fillId="0" borderId="12" xfId="0" applyFont="1" applyFill="1" applyBorder="1"/>
    <xf numFmtId="0" fontId="4" fillId="0" borderId="0" xfId="0" applyFont="1" applyFill="1"/>
    <xf numFmtId="0" fontId="4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6" fillId="0" borderId="10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0" fontId="4" fillId="0" borderId="23" xfId="0" applyFont="1" applyFill="1" applyBorder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24" xfId="0" applyFont="1" applyFill="1" applyBorder="1"/>
    <xf numFmtId="0" fontId="4" fillId="0" borderId="2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7" fillId="0" borderId="0" xfId="0" applyFont="1" applyFill="1"/>
    <xf numFmtId="0" fontId="7" fillId="0" borderId="0" xfId="0" applyFont="1"/>
    <xf numFmtId="1" fontId="4" fillId="0" borderId="8" xfId="0" applyNumberFormat="1" applyFont="1" applyFill="1" applyBorder="1"/>
    <xf numFmtId="1" fontId="4" fillId="0" borderId="9" xfId="0" applyNumberFormat="1" applyFont="1" applyFill="1" applyBorder="1"/>
    <xf numFmtId="1" fontId="2" fillId="0" borderId="12" xfId="0" applyNumberFormat="1" applyFont="1" applyFill="1" applyBorder="1"/>
    <xf numFmtId="1" fontId="2" fillId="0" borderId="13" xfId="0" applyNumberFormat="1" applyFont="1" applyFill="1" applyBorder="1"/>
    <xf numFmtId="14" fontId="2" fillId="0" borderId="0" xfId="0" applyNumberFormat="1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wrapText="1" shrinkToFit="1"/>
    </xf>
    <xf numFmtId="0" fontId="2" fillId="0" borderId="14" xfId="0" applyFont="1" applyFill="1" applyBorder="1" applyAlignment="1">
      <alignment wrapText="1" shrinkToFit="1"/>
    </xf>
    <xf numFmtId="0" fontId="2" fillId="0" borderId="12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abSelected="1" workbookViewId="0">
      <selection activeCell="F10" sqref="F10"/>
    </sheetView>
  </sheetViews>
  <sheetFormatPr defaultRowHeight="15" x14ac:dyDescent="0.25"/>
  <cols>
    <col min="1" max="1" width="3.28515625" style="1" customWidth="1"/>
    <col min="2" max="2" width="46.140625" style="1" customWidth="1"/>
    <col min="3" max="3" width="10.42578125" style="1" customWidth="1"/>
    <col min="4" max="4" width="9.85546875" style="1" customWidth="1"/>
    <col min="5" max="5" width="9.140625" style="1"/>
    <col min="6" max="6" width="9.85546875" style="1" customWidth="1"/>
    <col min="7" max="16384" width="9.140625" style="1"/>
  </cols>
  <sheetData>
    <row r="1" spans="1:7" x14ac:dyDescent="0.25">
      <c r="C1" s="85" t="s">
        <v>95</v>
      </c>
      <c r="D1" s="86"/>
      <c r="E1" s="86"/>
      <c r="F1" s="86"/>
    </row>
    <row r="2" spans="1:7" x14ac:dyDescent="0.25">
      <c r="C2" s="86"/>
      <c r="D2" s="86"/>
      <c r="E2" s="86"/>
      <c r="F2" s="86"/>
      <c r="G2" s="2"/>
    </row>
    <row r="3" spans="1:7" x14ac:dyDescent="0.25">
      <c r="B3" s="3"/>
      <c r="C3" s="86"/>
      <c r="D3" s="86"/>
      <c r="E3" s="86"/>
      <c r="F3" s="86"/>
    </row>
    <row r="4" spans="1:7" x14ac:dyDescent="0.25">
      <c r="C4" s="86"/>
      <c r="D4" s="86"/>
      <c r="E4" s="86"/>
      <c r="F4" s="86"/>
    </row>
    <row r="5" spans="1:7" ht="44.25" customHeight="1" x14ac:dyDescent="0.25">
      <c r="A5" s="87" t="s">
        <v>93</v>
      </c>
      <c r="B5" s="87"/>
      <c r="C5" s="87"/>
      <c r="D5" s="87"/>
      <c r="E5" s="87"/>
      <c r="F5" s="87"/>
      <c r="G5" s="4"/>
    </row>
    <row r="6" spans="1:7" x14ac:dyDescent="0.25">
      <c r="B6" s="84"/>
      <c r="C6" s="84"/>
      <c r="D6" s="84"/>
      <c r="E6" s="84"/>
      <c r="F6" s="84"/>
    </row>
    <row r="7" spans="1:7" ht="15.75" thickBot="1" x14ac:dyDescent="0.3">
      <c r="E7" s="1" t="s">
        <v>92</v>
      </c>
    </row>
    <row r="8" spans="1:7" x14ac:dyDescent="0.25">
      <c r="A8" s="5" t="s">
        <v>8</v>
      </c>
      <c r="B8" s="6"/>
      <c r="C8" s="6"/>
      <c r="D8" s="62" t="s">
        <v>1</v>
      </c>
      <c r="E8" s="63"/>
      <c r="F8" s="64"/>
    </row>
    <row r="9" spans="1:7" ht="15.75" thickBot="1" x14ac:dyDescent="0.3">
      <c r="A9" s="7" t="s">
        <v>9</v>
      </c>
      <c r="B9" s="8" t="s">
        <v>15</v>
      </c>
      <c r="C9" s="8"/>
      <c r="D9" s="65" t="s">
        <v>2</v>
      </c>
      <c r="E9" s="66"/>
      <c r="F9" s="67" t="s">
        <v>6</v>
      </c>
    </row>
    <row r="10" spans="1:7" x14ac:dyDescent="0.25">
      <c r="A10" s="7"/>
      <c r="B10" s="8" t="s">
        <v>14</v>
      </c>
      <c r="C10" s="6" t="s">
        <v>0</v>
      </c>
      <c r="D10" s="68" t="s">
        <v>0</v>
      </c>
      <c r="E10" s="68" t="s">
        <v>3</v>
      </c>
      <c r="F10" s="69" t="s">
        <v>7</v>
      </c>
    </row>
    <row r="11" spans="1:7" x14ac:dyDescent="0.25">
      <c r="A11" s="7"/>
      <c r="B11" s="8"/>
      <c r="C11" s="8"/>
      <c r="D11" s="8"/>
      <c r="E11" s="8" t="s">
        <v>4</v>
      </c>
      <c r="F11" s="69"/>
    </row>
    <row r="12" spans="1:7" ht="15.75" thickBot="1" x14ac:dyDescent="0.3">
      <c r="A12" s="9"/>
      <c r="B12" s="10"/>
      <c r="C12" s="10"/>
      <c r="D12" s="10"/>
      <c r="E12" s="10" t="s">
        <v>5</v>
      </c>
      <c r="F12" s="70"/>
    </row>
    <row r="13" spans="1:7" ht="13.5" customHeight="1" x14ac:dyDescent="0.25">
      <c r="A13" s="11" t="s">
        <v>10</v>
      </c>
      <c r="B13" s="12" t="s">
        <v>11</v>
      </c>
      <c r="C13" s="13">
        <f>C14+C16+C17+C18+C19+C20</f>
        <v>4815515</v>
      </c>
      <c r="D13" s="13">
        <f>D14+D16+D17+D18+D19+D20</f>
        <v>2945596</v>
      </c>
      <c r="E13" s="13">
        <f>E14+E16+E17+E18+E19+E20</f>
        <v>919362</v>
      </c>
      <c r="F13" s="14">
        <f>F14+F16+F17+F18+F19+F20</f>
        <v>1869919</v>
      </c>
    </row>
    <row r="14" spans="1:7" s="19" customFormat="1" ht="13.5" customHeight="1" x14ac:dyDescent="0.25">
      <c r="A14" s="15"/>
      <c r="B14" s="16" t="s">
        <v>86</v>
      </c>
      <c r="C14" s="17">
        <v>2967323</v>
      </c>
      <c r="D14" s="17">
        <f t="shared" ref="D14:D23" si="0">C14-F14</f>
        <v>2081723</v>
      </c>
      <c r="E14" s="17">
        <v>726082</v>
      </c>
      <c r="F14" s="18">
        <v>885600</v>
      </c>
    </row>
    <row r="15" spans="1:7" ht="15" customHeight="1" x14ac:dyDescent="0.25">
      <c r="A15" s="20"/>
      <c r="B15" s="16" t="s">
        <v>94</v>
      </c>
      <c r="C15" s="17">
        <v>500000</v>
      </c>
      <c r="D15" s="17">
        <v>500000</v>
      </c>
      <c r="E15" s="17"/>
      <c r="F15" s="18"/>
      <c r="G15" s="19"/>
    </row>
    <row r="16" spans="1:7" ht="13.5" customHeight="1" x14ac:dyDescent="0.25">
      <c r="A16" s="20"/>
      <c r="B16" s="16" t="s">
        <v>85</v>
      </c>
      <c r="C16" s="17">
        <v>970000</v>
      </c>
      <c r="D16" s="17">
        <f t="shared" si="0"/>
        <v>200000</v>
      </c>
      <c r="E16" s="17"/>
      <c r="F16" s="18">
        <v>770000</v>
      </c>
      <c r="G16" s="19"/>
    </row>
    <row r="17" spans="1:7" ht="13.5" customHeight="1" x14ac:dyDescent="0.25">
      <c r="A17" s="20"/>
      <c r="B17" s="16" t="s">
        <v>44</v>
      </c>
      <c r="C17" s="17">
        <v>618914</v>
      </c>
      <c r="D17" s="17">
        <f t="shared" si="0"/>
        <v>618914</v>
      </c>
      <c r="E17" s="17">
        <v>193280</v>
      </c>
      <c r="F17" s="18"/>
      <c r="G17" s="19"/>
    </row>
    <row r="18" spans="1:7" ht="13.5" customHeight="1" x14ac:dyDescent="0.25">
      <c r="A18" s="20"/>
      <c r="B18" s="16" t="s">
        <v>87</v>
      </c>
      <c r="C18" s="17">
        <v>214319</v>
      </c>
      <c r="D18" s="17">
        <f t="shared" si="0"/>
        <v>0</v>
      </c>
      <c r="E18" s="17"/>
      <c r="F18" s="18">
        <v>214319</v>
      </c>
      <c r="G18" s="19"/>
    </row>
    <row r="19" spans="1:7" ht="13.5" customHeight="1" x14ac:dyDescent="0.25">
      <c r="A19" s="20"/>
      <c r="B19" s="16" t="s">
        <v>45</v>
      </c>
      <c r="C19" s="17">
        <v>5455</v>
      </c>
      <c r="D19" s="17">
        <f t="shared" si="0"/>
        <v>5455</v>
      </c>
      <c r="E19" s="17"/>
      <c r="F19" s="18"/>
      <c r="G19" s="19"/>
    </row>
    <row r="20" spans="1:7" ht="13.5" customHeight="1" thickBot="1" x14ac:dyDescent="0.3">
      <c r="A20" s="21"/>
      <c r="B20" s="22" t="s">
        <v>46</v>
      </c>
      <c r="C20" s="23">
        <v>39504</v>
      </c>
      <c r="D20" s="23">
        <f t="shared" si="0"/>
        <v>39504</v>
      </c>
      <c r="E20" s="23"/>
      <c r="F20" s="24"/>
      <c r="G20" s="19"/>
    </row>
    <row r="21" spans="1:7" x14ac:dyDescent="0.25">
      <c r="A21" s="25" t="s">
        <v>12</v>
      </c>
      <c r="B21" s="26" t="s">
        <v>47</v>
      </c>
      <c r="C21" s="13">
        <f>C22+C23</f>
        <v>2584748</v>
      </c>
      <c r="D21" s="13">
        <f>D22+D23</f>
        <v>2584748</v>
      </c>
      <c r="E21" s="13">
        <f>E22+E23</f>
        <v>0</v>
      </c>
      <c r="F21" s="14">
        <f>F22+F23</f>
        <v>0</v>
      </c>
      <c r="G21" s="27"/>
    </row>
    <row r="22" spans="1:7" x14ac:dyDescent="0.25">
      <c r="A22" s="28"/>
      <c r="B22" s="16" t="s">
        <v>43</v>
      </c>
      <c r="C22" s="17">
        <v>1927000</v>
      </c>
      <c r="D22" s="17">
        <f t="shared" si="0"/>
        <v>1927000</v>
      </c>
      <c r="E22" s="17"/>
      <c r="F22" s="18"/>
      <c r="G22" s="19"/>
    </row>
    <row r="23" spans="1:7" ht="13.5" customHeight="1" thickBot="1" x14ac:dyDescent="0.3">
      <c r="A23" s="29"/>
      <c r="B23" s="22" t="s">
        <v>44</v>
      </c>
      <c r="C23" s="23">
        <v>657748</v>
      </c>
      <c r="D23" s="17">
        <f t="shared" si="0"/>
        <v>657748</v>
      </c>
      <c r="E23" s="23"/>
      <c r="F23" s="24"/>
      <c r="G23" s="19"/>
    </row>
    <row r="24" spans="1:7" ht="13.5" customHeight="1" x14ac:dyDescent="0.25">
      <c r="A24" s="30" t="s">
        <v>13</v>
      </c>
      <c r="B24" s="26" t="s">
        <v>48</v>
      </c>
      <c r="C24" s="13">
        <f>C25+C26+C27</f>
        <v>351645</v>
      </c>
      <c r="D24" s="13">
        <f>D25+D26+D27</f>
        <v>345277</v>
      </c>
      <c r="E24" s="13">
        <f>E25+E26+E27</f>
        <v>152471</v>
      </c>
      <c r="F24" s="14">
        <f>F25+F26+F27</f>
        <v>6368</v>
      </c>
      <c r="G24" s="19"/>
    </row>
    <row r="25" spans="1:7" x14ac:dyDescent="0.25">
      <c r="A25" s="28"/>
      <c r="B25" s="16" t="s">
        <v>43</v>
      </c>
      <c r="C25" s="17">
        <v>318519</v>
      </c>
      <c r="D25" s="17">
        <f>C25-F25</f>
        <v>313309</v>
      </c>
      <c r="E25" s="17">
        <v>137822</v>
      </c>
      <c r="F25" s="18">
        <v>5210</v>
      </c>
      <c r="G25" s="19"/>
    </row>
    <row r="26" spans="1:7" x14ac:dyDescent="0.25">
      <c r="A26" s="31"/>
      <c r="B26" s="16" t="s">
        <v>44</v>
      </c>
      <c r="C26" s="17">
        <v>30548</v>
      </c>
      <c r="D26" s="17">
        <f>C26-F26</f>
        <v>30548</v>
      </c>
      <c r="E26" s="17">
        <v>13780</v>
      </c>
      <c r="F26" s="18"/>
      <c r="G26" s="19"/>
    </row>
    <row r="27" spans="1:7" ht="15.75" thickBot="1" x14ac:dyDescent="0.3">
      <c r="A27" s="29"/>
      <c r="B27" s="22" t="s">
        <v>46</v>
      </c>
      <c r="C27" s="23">
        <v>2578</v>
      </c>
      <c r="D27" s="23">
        <f>C27-F27</f>
        <v>1420</v>
      </c>
      <c r="E27" s="23">
        <v>869</v>
      </c>
      <c r="F27" s="24">
        <v>1158</v>
      </c>
      <c r="G27" s="19"/>
    </row>
    <row r="28" spans="1:7" x14ac:dyDescent="0.25">
      <c r="A28" s="30" t="s">
        <v>16</v>
      </c>
      <c r="B28" s="26" t="s">
        <v>49</v>
      </c>
      <c r="C28" s="13">
        <f>C29+C30+C31</f>
        <v>167486</v>
      </c>
      <c r="D28" s="13">
        <f>D29+D30+D31</f>
        <v>164016</v>
      </c>
      <c r="E28" s="13">
        <f>E29+E30+E31</f>
        <v>93265</v>
      </c>
      <c r="F28" s="14">
        <f>F29+F30+F31</f>
        <v>3470</v>
      </c>
      <c r="G28" s="19"/>
    </row>
    <row r="29" spans="1:7" ht="30" x14ac:dyDescent="0.25">
      <c r="A29" s="28"/>
      <c r="B29" s="71" t="s">
        <v>43</v>
      </c>
      <c r="C29" s="17">
        <v>144406</v>
      </c>
      <c r="D29" s="17">
        <f>C29-F29</f>
        <v>140936</v>
      </c>
      <c r="E29" s="17">
        <v>84638</v>
      </c>
      <c r="F29" s="18">
        <v>3470</v>
      </c>
      <c r="G29" s="19"/>
    </row>
    <row r="30" spans="1:7" ht="30" x14ac:dyDescent="0.25">
      <c r="A30" s="31"/>
      <c r="B30" s="71" t="s">
        <v>44</v>
      </c>
      <c r="C30" s="17">
        <v>19025</v>
      </c>
      <c r="D30" s="17">
        <f>C30-F30</f>
        <v>19025</v>
      </c>
      <c r="E30" s="17">
        <v>6889</v>
      </c>
      <c r="F30" s="18"/>
      <c r="G30" s="19"/>
    </row>
    <row r="31" spans="1:7" ht="15.75" thickBot="1" x14ac:dyDescent="0.3">
      <c r="A31" s="29"/>
      <c r="B31" s="72" t="s">
        <v>46</v>
      </c>
      <c r="C31" s="23">
        <v>4055</v>
      </c>
      <c r="D31" s="23">
        <f>C31-F31</f>
        <v>4055</v>
      </c>
      <c r="E31" s="23">
        <v>1738</v>
      </c>
      <c r="F31" s="24"/>
      <c r="G31" s="19"/>
    </row>
    <row r="32" spans="1:7" x14ac:dyDescent="0.25">
      <c r="A32" s="30" t="s">
        <v>17</v>
      </c>
      <c r="B32" s="26" t="s">
        <v>50</v>
      </c>
      <c r="C32" s="13">
        <f>C33+C34+C35</f>
        <v>188747</v>
      </c>
      <c r="D32" s="13">
        <f>D33+D34+D35</f>
        <v>183827</v>
      </c>
      <c r="E32" s="13">
        <f>E33+E34+E35</f>
        <v>77923</v>
      </c>
      <c r="F32" s="14">
        <f>F33+F34+F35</f>
        <v>4920</v>
      </c>
      <c r="G32" s="19"/>
    </row>
    <row r="33" spans="1:7" ht="30" x14ac:dyDescent="0.25">
      <c r="A33" s="15"/>
      <c r="B33" s="73" t="s">
        <v>43</v>
      </c>
      <c r="C33" s="32">
        <v>163823</v>
      </c>
      <c r="D33" s="32">
        <f>C33-F33</f>
        <v>158903</v>
      </c>
      <c r="E33" s="32">
        <v>66348</v>
      </c>
      <c r="F33" s="18">
        <v>4920</v>
      </c>
      <c r="G33" s="19"/>
    </row>
    <row r="34" spans="1:7" ht="30" x14ac:dyDescent="0.25">
      <c r="A34" s="31"/>
      <c r="B34" s="71" t="s">
        <v>44</v>
      </c>
      <c r="C34" s="17">
        <v>24055</v>
      </c>
      <c r="D34" s="17">
        <f>C34-F34</f>
        <v>24055</v>
      </c>
      <c r="E34" s="17">
        <v>11575</v>
      </c>
      <c r="F34" s="18"/>
      <c r="G34" s="19"/>
    </row>
    <row r="35" spans="1:7" ht="15.75" thickBot="1" x14ac:dyDescent="0.3">
      <c r="A35" s="29"/>
      <c r="B35" s="72" t="s">
        <v>46</v>
      </c>
      <c r="C35" s="23">
        <v>869</v>
      </c>
      <c r="D35" s="23">
        <f>C35-F35</f>
        <v>869</v>
      </c>
      <c r="E35" s="23"/>
      <c r="F35" s="24"/>
      <c r="G35" s="19"/>
    </row>
    <row r="36" spans="1:7" s="34" customFormat="1" ht="14.25" x14ac:dyDescent="0.2">
      <c r="A36" s="30" t="s">
        <v>18</v>
      </c>
      <c r="B36" s="26" t="s">
        <v>51</v>
      </c>
      <c r="C36" s="13">
        <f>C37+C38+C39</f>
        <v>226154</v>
      </c>
      <c r="D36" s="13">
        <f>D37+D38+D39</f>
        <v>221934</v>
      </c>
      <c r="E36" s="13">
        <f>E37+E38+E39</f>
        <v>110626</v>
      </c>
      <c r="F36" s="14">
        <f>F37+F38+F39</f>
        <v>4220</v>
      </c>
      <c r="G36" s="33"/>
    </row>
    <row r="37" spans="1:7" x14ac:dyDescent="0.25">
      <c r="A37" s="15"/>
      <c r="B37" s="16" t="s">
        <v>43</v>
      </c>
      <c r="C37" s="17">
        <v>183680</v>
      </c>
      <c r="D37" s="17">
        <f>C37-F37</f>
        <v>179460</v>
      </c>
      <c r="E37" s="17">
        <v>85241</v>
      </c>
      <c r="F37" s="18">
        <v>4220</v>
      </c>
      <c r="G37" s="19"/>
    </row>
    <row r="38" spans="1:7" x14ac:dyDescent="0.25">
      <c r="A38" s="20"/>
      <c r="B38" s="16" t="s">
        <v>44</v>
      </c>
      <c r="C38" s="17">
        <v>37290</v>
      </c>
      <c r="D38" s="17">
        <f>C38-F38</f>
        <v>37290</v>
      </c>
      <c r="E38" s="17">
        <v>21910</v>
      </c>
      <c r="F38" s="18"/>
      <c r="G38" s="19"/>
    </row>
    <row r="39" spans="1:7" ht="15.75" thickBot="1" x14ac:dyDescent="0.3">
      <c r="A39" s="21"/>
      <c r="B39" s="22" t="s">
        <v>46</v>
      </c>
      <c r="C39" s="23">
        <v>5184</v>
      </c>
      <c r="D39" s="23">
        <f>C39-F39</f>
        <v>5184</v>
      </c>
      <c r="E39" s="23">
        <v>3475</v>
      </c>
      <c r="F39" s="24"/>
      <c r="G39" s="19"/>
    </row>
    <row r="40" spans="1:7" s="34" customFormat="1" ht="14.25" x14ac:dyDescent="0.2">
      <c r="A40" s="30" t="s">
        <v>19</v>
      </c>
      <c r="B40" s="26" t="s">
        <v>52</v>
      </c>
      <c r="C40" s="13">
        <f>C41+C42+C43</f>
        <v>251841</v>
      </c>
      <c r="D40" s="13">
        <f>D41+D42+D43</f>
        <v>246106</v>
      </c>
      <c r="E40" s="13">
        <f>E41+E42+E43</f>
        <v>92608</v>
      </c>
      <c r="F40" s="14">
        <f>F41+F42+F43</f>
        <v>5735</v>
      </c>
      <c r="G40" s="33"/>
    </row>
    <row r="41" spans="1:7" ht="30" x14ac:dyDescent="0.25">
      <c r="A41" s="15"/>
      <c r="B41" s="71" t="s">
        <v>43</v>
      </c>
      <c r="C41" s="17">
        <v>169703</v>
      </c>
      <c r="D41" s="17">
        <f>C41-F41</f>
        <v>163968</v>
      </c>
      <c r="E41" s="17">
        <v>68001</v>
      </c>
      <c r="F41" s="18">
        <v>5735</v>
      </c>
      <c r="G41" s="19"/>
    </row>
    <row r="42" spans="1:7" ht="30" x14ac:dyDescent="0.25">
      <c r="A42" s="20"/>
      <c r="B42" s="71" t="s">
        <v>44</v>
      </c>
      <c r="C42" s="17">
        <v>35567</v>
      </c>
      <c r="D42" s="17">
        <f>C42-F42</f>
        <v>35567</v>
      </c>
      <c r="E42" s="17">
        <v>15021</v>
      </c>
      <c r="F42" s="18"/>
      <c r="G42" s="19"/>
    </row>
    <row r="43" spans="1:7" ht="15.75" thickBot="1" x14ac:dyDescent="0.3">
      <c r="A43" s="21"/>
      <c r="B43" s="72" t="s">
        <v>46</v>
      </c>
      <c r="C43" s="23">
        <v>46571</v>
      </c>
      <c r="D43" s="23">
        <f>C43-F43</f>
        <v>46571</v>
      </c>
      <c r="E43" s="23">
        <v>9586</v>
      </c>
      <c r="F43" s="24"/>
      <c r="G43" s="19"/>
    </row>
    <row r="44" spans="1:7" s="34" customFormat="1" ht="14.25" x14ac:dyDescent="0.2">
      <c r="A44" s="30" t="s">
        <v>20</v>
      </c>
      <c r="B44" s="26" t="s">
        <v>53</v>
      </c>
      <c r="C44" s="13">
        <f>C45+C46+C47</f>
        <v>263973</v>
      </c>
      <c r="D44" s="13">
        <f>D45+D46+D47</f>
        <v>248623</v>
      </c>
      <c r="E44" s="13">
        <f>E45+E46+E47</f>
        <v>107528</v>
      </c>
      <c r="F44" s="14">
        <f>F45+F46+F47</f>
        <v>15350</v>
      </c>
      <c r="G44" s="33"/>
    </row>
    <row r="45" spans="1:7" x14ac:dyDescent="0.25">
      <c r="A45" s="15"/>
      <c r="B45" s="16" t="s">
        <v>43</v>
      </c>
      <c r="C45" s="17">
        <v>194441</v>
      </c>
      <c r="D45" s="17">
        <f>C45-F45</f>
        <v>179091</v>
      </c>
      <c r="E45" s="17">
        <v>77072</v>
      </c>
      <c r="F45" s="18">
        <v>15350</v>
      </c>
      <c r="G45" s="19"/>
    </row>
    <row r="46" spans="1:7" ht="30" x14ac:dyDescent="0.25">
      <c r="A46" s="20"/>
      <c r="B46" s="71" t="s">
        <v>44</v>
      </c>
      <c r="C46" s="17">
        <v>40078</v>
      </c>
      <c r="D46" s="17">
        <f>C46-F46</f>
        <v>40078</v>
      </c>
      <c r="E46" s="17">
        <v>18466</v>
      </c>
      <c r="F46" s="18"/>
      <c r="G46" s="19"/>
    </row>
    <row r="47" spans="1:7" ht="15.75" thickBot="1" x14ac:dyDescent="0.3">
      <c r="A47" s="29"/>
      <c r="B47" s="72" t="s">
        <v>46</v>
      </c>
      <c r="C47" s="23">
        <v>29454</v>
      </c>
      <c r="D47" s="23">
        <f>C47-F47</f>
        <v>29454</v>
      </c>
      <c r="E47" s="23">
        <v>11990</v>
      </c>
      <c r="F47" s="24"/>
      <c r="G47" s="19"/>
    </row>
    <row r="48" spans="1:7" s="34" customFormat="1" ht="14.25" x14ac:dyDescent="0.2">
      <c r="A48" s="30" t="s">
        <v>21</v>
      </c>
      <c r="B48" s="26" t="s">
        <v>54</v>
      </c>
      <c r="C48" s="13">
        <f>C49+C50+C51</f>
        <v>208631</v>
      </c>
      <c r="D48" s="13">
        <f>D49+D50+D51</f>
        <v>201131</v>
      </c>
      <c r="E48" s="13">
        <f>E49+E50+E51</f>
        <v>78658</v>
      </c>
      <c r="F48" s="14">
        <f>F49+F50+F51</f>
        <v>7500</v>
      </c>
      <c r="G48" s="33"/>
    </row>
    <row r="49" spans="1:7" ht="30" x14ac:dyDescent="0.25">
      <c r="A49" s="15"/>
      <c r="B49" s="71" t="s">
        <v>43</v>
      </c>
      <c r="C49" s="17">
        <v>153949</v>
      </c>
      <c r="D49" s="17">
        <f>C49-F49</f>
        <v>146449</v>
      </c>
      <c r="E49" s="17">
        <v>66662</v>
      </c>
      <c r="F49" s="18">
        <v>7500</v>
      </c>
      <c r="G49" s="19"/>
    </row>
    <row r="50" spans="1:7" ht="30" x14ac:dyDescent="0.25">
      <c r="A50" s="20"/>
      <c r="B50" s="71" t="s">
        <v>44</v>
      </c>
      <c r="C50" s="17">
        <v>29485</v>
      </c>
      <c r="D50" s="17">
        <f>C50-F50</f>
        <v>29485</v>
      </c>
      <c r="E50" s="17">
        <v>10084</v>
      </c>
      <c r="F50" s="18"/>
      <c r="G50" s="19"/>
    </row>
    <row r="51" spans="1:7" ht="15.75" thickBot="1" x14ac:dyDescent="0.3">
      <c r="A51" s="21"/>
      <c r="B51" s="72" t="s">
        <v>46</v>
      </c>
      <c r="C51" s="23">
        <v>25197</v>
      </c>
      <c r="D51" s="23">
        <f>C51-F51</f>
        <v>25197</v>
      </c>
      <c r="E51" s="23">
        <v>1912</v>
      </c>
      <c r="F51" s="24"/>
      <c r="G51" s="19"/>
    </row>
    <row r="52" spans="1:7" s="34" customFormat="1" ht="14.25" x14ac:dyDescent="0.2">
      <c r="A52" s="30" t="s">
        <v>22</v>
      </c>
      <c r="B52" s="12" t="s">
        <v>55</v>
      </c>
      <c r="C52" s="13">
        <f>C53+C54+C55</f>
        <v>183017</v>
      </c>
      <c r="D52" s="13">
        <f>D53+D54+D55</f>
        <v>179257</v>
      </c>
      <c r="E52" s="13">
        <f>E53+E54+E55</f>
        <v>82173</v>
      </c>
      <c r="F52" s="14">
        <f>F53+F54+F55</f>
        <v>3760</v>
      </c>
      <c r="G52" s="33"/>
    </row>
    <row r="53" spans="1:7" ht="30" x14ac:dyDescent="0.25">
      <c r="A53" s="15"/>
      <c r="B53" s="71" t="s">
        <v>43</v>
      </c>
      <c r="C53" s="17">
        <v>153186</v>
      </c>
      <c r="D53" s="17">
        <f>C53-F53</f>
        <v>149426</v>
      </c>
      <c r="E53" s="17">
        <v>71017</v>
      </c>
      <c r="F53" s="18">
        <v>3760</v>
      </c>
      <c r="G53" s="19"/>
    </row>
    <row r="54" spans="1:7" ht="30" x14ac:dyDescent="0.25">
      <c r="A54" s="31"/>
      <c r="B54" s="71" t="s">
        <v>44</v>
      </c>
      <c r="C54" s="17">
        <v>22185</v>
      </c>
      <c r="D54" s="17">
        <f>C54-F54</f>
        <v>22185</v>
      </c>
      <c r="E54" s="17">
        <v>10084</v>
      </c>
      <c r="F54" s="18"/>
      <c r="G54" s="35"/>
    </row>
    <row r="55" spans="1:7" ht="15.75" thickBot="1" x14ac:dyDescent="0.3">
      <c r="A55" s="29"/>
      <c r="B55" s="72" t="s">
        <v>46</v>
      </c>
      <c r="C55" s="23">
        <v>7646</v>
      </c>
      <c r="D55" s="23">
        <f>C55-F55</f>
        <v>7646</v>
      </c>
      <c r="E55" s="23">
        <v>1072</v>
      </c>
      <c r="F55" s="24"/>
      <c r="G55" s="35"/>
    </row>
    <row r="56" spans="1:7" s="34" customFormat="1" ht="14.25" x14ac:dyDescent="0.2">
      <c r="A56" s="30" t="s">
        <v>23</v>
      </c>
      <c r="B56" s="26" t="s">
        <v>56</v>
      </c>
      <c r="C56" s="13">
        <f>C57+C58+C59</f>
        <v>162522</v>
      </c>
      <c r="D56" s="13">
        <f>D57+D58+D59</f>
        <v>161072</v>
      </c>
      <c r="E56" s="13">
        <f>E57+E58+E59</f>
        <v>63321</v>
      </c>
      <c r="F56" s="14">
        <f>F57+F58+F59</f>
        <v>1450</v>
      </c>
      <c r="G56" s="36"/>
    </row>
    <row r="57" spans="1:7" ht="30" x14ac:dyDescent="0.25">
      <c r="A57" s="15"/>
      <c r="B57" s="71" t="s">
        <v>43</v>
      </c>
      <c r="C57" s="17">
        <v>138895</v>
      </c>
      <c r="D57" s="17">
        <f>C57-F57</f>
        <v>137445</v>
      </c>
      <c r="E57" s="17">
        <v>54515</v>
      </c>
      <c r="F57" s="18">
        <v>1450</v>
      </c>
      <c r="G57" s="35"/>
    </row>
    <row r="58" spans="1:7" ht="30" x14ac:dyDescent="0.25">
      <c r="A58" s="20"/>
      <c r="B58" s="71" t="s">
        <v>44</v>
      </c>
      <c r="C58" s="17">
        <v>21600</v>
      </c>
      <c r="D58" s="17">
        <f>C58-F58</f>
        <v>21600</v>
      </c>
      <c r="E58" s="17">
        <v>8806</v>
      </c>
      <c r="F58" s="18"/>
      <c r="G58" s="35"/>
    </row>
    <row r="59" spans="1:7" ht="15.75" thickBot="1" x14ac:dyDescent="0.3">
      <c r="A59" s="21"/>
      <c r="B59" s="72" t="s">
        <v>46</v>
      </c>
      <c r="C59" s="23">
        <v>2027</v>
      </c>
      <c r="D59" s="23">
        <f>C59-F59</f>
        <v>2027</v>
      </c>
      <c r="E59" s="23"/>
      <c r="F59" s="24"/>
      <c r="G59" s="35"/>
    </row>
    <row r="60" spans="1:7" s="34" customFormat="1" ht="14.25" x14ac:dyDescent="0.2">
      <c r="A60" s="30" t="s">
        <v>24</v>
      </c>
      <c r="B60" s="26" t="s">
        <v>57</v>
      </c>
      <c r="C60" s="13">
        <f>C61+C62+C63</f>
        <v>107600</v>
      </c>
      <c r="D60" s="13">
        <f>D61+D62+D63</f>
        <v>105570</v>
      </c>
      <c r="E60" s="13">
        <f>E61+E62+E63</f>
        <v>51901</v>
      </c>
      <c r="F60" s="14">
        <f>F61+F62+F63</f>
        <v>2030</v>
      </c>
      <c r="G60" s="36"/>
    </row>
    <row r="61" spans="1:7" ht="30" x14ac:dyDescent="0.25">
      <c r="A61" s="37"/>
      <c r="B61" s="71" t="s">
        <v>43</v>
      </c>
      <c r="C61" s="17">
        <v>93613</v>
      </c>
      <c r="D61" s="17">
        <f>C61-F61</f>
        <v>91583</v>
      </c>
      <c r="E61" s="17">
        <v>46330</v>
      </c>
      <c r="F61" s="18">
        <v>2030</v>
      </c>
      <c r="G61" s="35"/>
    </row>
    <row r="62" spans="1:7" ht="30" x14ac:dyDescent="0.25">
      <c r="A62" s="38"/>
      <c r="B62" s="71" t="s">
        <v>44</v>
      </c>
      <c r="C62" s="17">
        <v>11380</v>
      </c>
      <c r="D62" s="17">
        <f>C62-F62</f>
        <v>11380</v>
      </c>
      <c r="E62" s="17">
        <v>5571</v>
      </c>
      <c r="F62" s="18"/>
      <c r="G62" s="35"/>
    </row>
    <row r="63" spans="1:7" ht="15.75" thickBot="1" x14ac:dyDescent="0.3">
      <c r="A63" s="39"/>
      <c r="B63" s="72" t="s">
        <v>46</v>
      </c>
      <c r="C63" s="23">
        <v>2607</v>
      </c>
      <c r="D63" s="23">
        <f>C63-F63</f>
        <v>2607</v>
      </c>
      <c r="E63" s="23"/>
      <c r="F63" s="24"/>
      <c r="G63" s="35"/>
    </row>
    <row r="64" spans="1:7" s="34" customFormat="1" ht="14.25" x14ac:dyDescent="0.2">
      <c r="A64" s="30" t="s">
        <v>25</v>
      </c>
      <c r="B64" s="26" t="s">
        <v>58</v>
      </c>
      <c r="C64" s="13">
        <f>C65+C66+C67</f>
        <v>124661</v>
      </c>
      <c r="D64" s="13">
        <f>D65+D66+D67</f>
        <v>120896</v>
      </c>
      <c r="E64" s="13">
        <f>E65+E66+E67</f>
        <v>54518</v>
      </c>
      <c r="F64" s="14">
        <f>F65+F66+F67</f>
        <v>3765</v>
      </c>
      <c r="G64" s="36"/>
    </row>
    <row r="65" spans="1:7" ht="30" x14ac:dyDescent="0.25">
      <c r="A65" s="15"/>
      <c r="B65" s="74" t="s">
        <v>43</v>
      </c>
      <c r="C65" s="17">
        <v>106952</v>
      </c>
      <c r="D65" s="17">
        <f>C65-F65</f>
        <v>103187</v>
      </c>
      <c r="E65" s="17">
        <v>47452</v>
      </c>
      <c r="F65" s="18">
        <v>3765</v>
      </c>
      <c r="G65" s="35"/>
    </row>
    <row r="66" spans="1:7" ht="30" x14ac:dyDescent="0.25">
      <c r="A66" s="20"/>
      <c r="B66" s="74" t="s">
        <v>44</v>
      </c>
      <c r="C66" s="17">
        <v>12988</v>
      </c>
      <c r="D66" s="17">
        <f>C66-F66</f>
        <v>12988</v>
      </c>
      <c r="E66" s="17">
        <v>5241</v>
      </c>
      <c r="F66" s="18"/>
      <c r="G66" s="35"/>
    </row>
    <row r="67" spans="1:7" ht="15.75" thickBot="1" x14ac:dyDescent="0.3">
      <c r="A67" s="21"/>
      <c r="B67" s="75" t="s">
        <v>46</v>
      </c>
      <c r="C67" s="23">
        <v>4721</v>
      </c>
      <c r="D67" s="23">
        <f>C67-F67</f>
        <v>4721</v>
      </c>
      <c r="E67" s="23">
        <v>1825</v>
      </c>
      <c r="F67" s="24"/>
      <c r="G67" s="35"/>
    </row>
    <row r="68" spans="1:7" s="34" customFormat="1" ht="14.25" x14ac:dyDescent="0.2">
      <c r="A68" s="30" t="s">
        <v>26</v>
      </c>
      <c r="B68" s="26" t="s">
        <v>59</v>
      </c>
      <c r="C68" s="13">
        <f>C69+C70</f>
        <v>399830</v>
      </c>
      <c r="D68" s="13">
        <f>D69+D70</f>
        <v>393830</v>
      </c>
      <c r="E68" s="13">
        <f>E69+E70</f>
        <v>268037</v>
      </c>
      <c r="F68" s="14">
        <f>F69+F70</f>
        <v>6000</v>
      </c>
      <c r="G68" s="36"/>
    </row>
    <row r="69" spans="1:7" ht="30" x14ac:dyDescent="0.25">
      <c r="A69" s="15"/>
      <c r="B69" s="71" t="s">
        <v>43</v>
      </c>
      <c r="C69" s="17">
        <v>22352</v>
      </c>
      <c r="D69" s="17">
        <f>C69-F69</f>
        <v>16352</v>
      </c>
      <c r="E69" s="17">
        <v>8037</v>
      </c>
      <c r="F69" s="18">
        <v>6000</v>
      </c>
      <c r="G69" s="35"/>
    </row>
    <row r="70" spans="1:7" ht="30.75" thickBot="1" x14ac:dyDescent="0.3">
      <c r="A70" s="21"/>
      <c r="B70" s="72" t="s">
        <v>44</v>
      </c>
      <c r="C70" s="23">
        <v>377478</v>
      </c>
      <c r="D70" s="23">
        <f>C70-F70</f>
        <v>377478</v>
      </c>
      <c r="E70" s="23">
        <v>260000</v>
      </c>
      <c r="F70" s="24"/>
      <c r="G70" s="35"/>
    </row>
    <row r="71" spans="1:7" s="34" customFormat="1" ht="14.25" x14ac:dyDescent="0.2">
      <c r="A71" s="30" t="s">
        <v>27</v>
      </c>
      <c r="B71" s="26" t="s">
        <v>60</v>
      </c>
      <c r="C71" s="13">
        <f>C72+C73+C74</f>
        <v>405695</v>
      </c>
      <c r="D71" s="13">
        <f>D72+D73+D74</f>
        <v>405695</v>
      </c>
      <c r="E71" s="13">
        <f>E72+E73+E74</f>
        <v>273573</v>
      </c>
      <c r="F71" s="14">
        <f>F72+F73+F74</f>
        <v>0</v>
      </c>
      <c r="G71" s="36"/>
    </row>
    <row r="72" spans="1:7" ht="30" x14ac:dyDescent="0.25">
      <c r="A72" s="15"/>
      <c r="B72" s="71" t="s">
        <v>43</v>
      </c>
      <c r="C72" s="17">
        <v>404247</v>
      </c>
      <c r="D72" s="17">
        <f>C72-F72</f>
        <v>404247</v>
      </c>
      <c r="E72" s="17">
        <v>273573</v>
      </c>
      <c r="F72" s="18"/>
      <c r="G72" s="35"/>
    </row>
    <row r="73" spans="1:7" ht="30" x14ac:dyDescent="0.25">
      <c r="A73" s="20"/>
      <c r="B73" s="71" t="s">
        <v>44</v>
      </c>
      <c r="C73" s="17"/>
      <c r="D73" s="17">
        <f>C73-F73</f>
        <v>0</v>
      </c>
      <c r="E73" s="17"/>
      <c r="F73" s="18"/>
      <c r="G73" s="35"/>
    </row>
    <row r="74" spans="1:7" ht="15.75" thickBot="1" x14ac:dyDescent="0.3">
      <c r="A74" s="21"/>
      <c r="B74" s="72" t="s">
        <v>46</v>
      </c>
      <c r="C74" s="23">
        <v>1448</v>
      </c>
      <c r="D74" s="23">
        <f>C74-F74</f>
        <v>1448</v>
      </c>
      <c r="E74" s="23"/>
      <c r="F74" s="24"/>
      <c r="G74" s="35"/>
    </row>
    <row r="75" spans="1:7" s="34" customFormat="1" ht="14.25" x14ac:dyDescent="0.2">
      <c r="A75" s="40" t="s">
        <v>28</v>
      </c>
      <c r="B75" s="26" t="s">
        <v>61</v>
      </c>
      <c r="C75" s="13">
        <f>C76+C77+C78</f>
        <v>203027</v>
      </c>
      <c r="D75" s="13">
        <f>D76+D77+D78</f>
        <v>197533</v>
      </c>
      <c r="E75" s="13">
        <f>E76+E77+E78</f>
        <v>118378</v>
      </c>
      <c r="F75" s="14">
        <f>F76+F77+F78</f>
        <v>5494</v>
      </c>
      <c r="G75" s="33"/>
    </row>
    <row r="76" spans="1:7" ht="30" x14ac:dyDescent="0.25">
      <c r="A76" s="20"/>
      <c r="B76" s="76" t="s">
        <v>43</v>
      </c>
      <c r="C76" s="17">
        <v>182985</v>
      </c>
      <c r="D76" s="17">
        <f>C76-F76</f>
        <v>181835</v>
      </c>
      <c r="E76" s="17">
        <v>116351</v>
      </c>
      <c r="F76" s="18">
        <v>1150</v>
      </c>
      <c r="G76" s="19"/>
    </row>
    <row r="77" spans="1:7" ht="30" x14ac:dyDescent="0.25">
      <c r="A77" s="20"/>
      <c r="B77" s="76" t="s">
        <v>44</v>
      </c>
      <c r="C77" s="17"/>
      <c r="D77" s="17">
        <f>C77-F77</f>
        <v>0</v>
      </c>
      <c r="E77" s="17"/>
      <c r="F77" s="18"/>
      <c r="G77" s="19"/>
    </row>
    <row r="78" spans="1:7" ht="15.75" thickBot="1" x14ac:dyDescent="0.3">
      <c r="A78" s="41"/>
      <c r="B78" s="77" t="s">
        <v>46</v>
      </c>
      <c r="C78" s="23">
        <v>20042</v>
      </c>
      <c r="D78" s="23">
        <f>C78-F78</f>
        <v>15698</v>
      </c>
      <c r="E78" s="23">
        <v>2027</v>
      </c>
      <c r="F78" s="24">
        <v>4344</v>
      </c>
      <c r="G78" s="19"/>
    </row>
    <row r="79" spans="1:7" s="34" customFormat="1" ht="14.25" x14ac:dyDescent="0.2">
      <c r="A79" s="30" t="s">
        <v>29</v>
      </c>
      <c r="B79" s="26" t="s">
        <v>62</v>
      </c>
      <c r="C79" s="13">
        <f>C80+C81+C82</f>
        <v>428371</v>
      </c>
      <c r="D79" s="13">
        <f>D80+D81+D82</f>
        <v>424026</v>
      </c>
      <c r="E79" s="13">
        <f>E80+E81+E82</f>
        <v>284209</v>
      </c>
      <c r="F79" s="14">
        <f>F80+F81+F82</f>
        <v>4345</v>
      </c>
      <c r="G79" s="33"/>
    </row>
    <row r="80" spans="1:7" ht="30" x14ac:dyDescent="0.25">
      <c r="A80" s="15"/>
      <c r="B80" s="71" t="s">
        <v>43</v>
      </c>
      <c r="C80" s="17">
        <v>423448</v>
      </c>
      <c r="D80" s="17">
        <f>C80-F80</f>
        <v>419103</v>
      </c>
      <c r="E80" s="17">
        <v>284209</v>
      </c>
      <c r="F80" s="18">
        <v>4345</v>
      </c>
      <c r="G80" s="19"/>
    </row>
    <row r="81" spans="1:7" ht="30" x14ac:dyDescent="0.25">
      <c r="A81" s="20"/>
      <c r="B81" s="71" t="s">
        <v>44</v>
      </c>
      <c r="C81" s="17"/>
      <c r="D81" s="17">
        <f>C81-F81</f>
        <v>0</v>
      </c>
      <c r="E81" s="17"/>
      <c r="F81" s="18"/>
      <c r="G81" s="19"/>
    </row>
    <row r="82" spans="1:7" ht="15.75" thickBot="1" x14ac:dyDescent="0.3">
      <c r="A82" s="39"/>
      <c r="B82" s="72" t="s">
        <v>46</v>
      </c>
      <c r="C82" s="42">
        <v>4923</v>
      </c>
      <c r="D82" s="42">
        <f>C82-F82</f>
        <v>4923</v>
      </c>
      <c r="E82" s="42"/>
      <c r="F82" s="43"/>
      <c r="G82" s="19"/>
    </row>
    <row r="83" spans="1:7" s="34" customFormat="1" ht="14.25" x14ac:dyDescent="0.2">
      <c r="A83" s="30" t="s">
        <v>30</v>
      </c>
      <c r="B83" s="26" t="s">
        <v>63</v>
      </c>
      <c r="C83" s="13">
        <f>C84+C85+C86</f>
        <v>240388</v>
      </c>
      <c r="D83" s="13">
        <f>D84+D85+D86</f>
        <v>240388</v>
      </c>
      <c r="E83" s="13">
        <f>E84+E85+E86</f>
        <v>129571</v>
      </c>
      <c r="F83" s="14">
        <f>F84+F85+F86</f>
        <v>0</v>
      </c>
      <c r="G83" s="33"/>
    </row>
    <row r="84" spans="1:7" ht="30" x14ac:dyDescent="0.25">
      <c r="A84" s="15"/>
      <c r="B84" s="78" t="s">
        <v>43</v>
      </c>
      <c r="C84" s="17">
        <v>194976</v>
      </c>
      <c r="D84" s="17">
        <f>C84-F84</f>
        <v>194976</v>
      </c>
      <c r="E84" s="17">
        <v>129571</v>
      </c>
      <c r="F84" s="18"/>
      <c r="G84" s="19"/>
    </row>
    <row r="85" spans="1:7" ht="30" x14ac:dyDescent="0.25">
      <c r="A85" s="44"/>
      <c r="B85" s="79" t="s">
        <v>44</v>
      </c>
      <c r="C85" s="17"/>
      <c r="D85" s="17">
        <f>C85-F85</f>
        <v>0</v>
      </c>
      <c r="E85" s="17"/>
      <c r="F85" s="18"/>
      <c r="G85" s="19"/>
    </row>
    <row r="86" spans="1:7" ht="15.75" thickBot="1" x14ac:dyDescent="0.3">
      <c r="A86" s="41"/>
      <c r="B86" s="80" t="s">
        <v>46</v>
      </c>
      <c r="C86" s="23">
        <v>45412</v>
      </c>
      <c r="D86" s="23">
        <f>C86-F86</f>
        <v>45412</v>
      </c>
      <c r="E86" s="23"/>
      <c r="F86" s="24"/>
      <c r="G86" s="19"/>
    </row>
    <row r="87" spans="1:7" s="34" customFormat="1" ht="27.75" customHeight="1" x14ac:dyDescent="0.2">
      <c r="A87" s="45" t="s">
        <v>31</v>
      </c>
      <c r="B87" s="46" t="s">
        <v>83</v>
      </c>
      <c r="C87" s="47">
        <f>C88+C89+C90</f>
        <v>577420</v>
      </c>
      <c r="D87" s="47">
        <f>D88+D89+D90</f>
        <v>566762</v>
      </c>
      <c r="E87" s="47">
        <f>E88+E89+E90</f>
        <v>300880</v>
      </c>
      <c r="F87" s="48">
        <f>F88+F89+F90</f>
        <v>10658</v>
      </c>
      <c r="G87" s="33"/>
    </row>
    <row r="88" spans="1:7" ht="30" x14ac:dyDescent="0.25">
      <c r="A88" s="49"/>
      <c r="B88" s="71" t="s">
        <v>43</v>
      </c>
      <c r="C88" s="17">
        <v>318092</v>
      </c>
      <c r="D88" s="17">
        <f>C88-F88</f>
        <v>312937</v>
      </c>
      <c r="E88" s="17">
        <v>207480</v>
      </c>
      <c r="F88" s="18">
        <v>5155</v>
      </c>
      <c r="G88" s="19"/>
    </row>
    <row r="89" spans="1:7" ht="30" x14ac:dyDescent="0.25">
      <c r="A89" s="20"/>
      <c r="B89" s="71" t="s">
        <v>44</v>
      </c>
      <c r="C89" s="17">
        <v>87294</v>
      </c>
      <c r="D89" s="17">
        <f>C89-F89</f>
        <v>87294</v>
      </c>
      <c r="E89" s="17">
        <v>45300</v>
      </c>
      <c r="F89" s="18"/>
      <c r="G89" s="19"/>
    </row>
    <row r="90" spans="1:7" ht="15.75" thickBot="1" x14ac:dyDescent="0.3">
      <c r="A90" s="21"/>
      <c r="B90" s="72" t="s">
        <v>46</v>
      </c>
      <c r="C90" s="23">
        <v>172034</v>
      </c>
      <c r="D90" s="23">
        <f>C90-F90</f>
        <v>166531</v>
      </c>
      <c r="E90" s="23">
        <v>48100</v>
      </c>
      <c r="F90" s="24">
        <v>5503</v>
      </c>
      <c r="G90" s="19"/>
    </row>
    <row r="91" spans="1:7" s="34" customFormat="1" ht="14.25" x14ac:dyDescent="0.2">
      <c r="A91" s="30" t="s">
        <v>32</v>
      </c>
      <c r="B91" s="26" t="s">
        <v>64</v>
      </c>
      <c r="C91" s="13">
        <f>C92+C93+C94</f>
        <v>190729</v>
      </c>
      <c r="D91" s="13">
        <f>D92+D93+D94</f>
        <v>190729</v>
      </c>
      <c r="E91" s="13">
        <f>E92+E93+E94</f>
        <v>111197</v>
      </c>
      <c r="F91" s="14">
        <f>F92+F93+F94</f>
        <v>0</v>
      </c>
      <c r="G91" s="33"/>
    </row>
    <row r="92" spans="1:7" ht="30" x14ac:dyDescent="0.25">
      <c r="A92" s="15"/>
      <c r="B92" s="71" t="s">
        <v>43</v>
      </c>
      <c r="C92" s="17">
        <v>38503</v>
      </c>
      <c r="D92" s="17">
        <f>C92-F92</f>
        <v>38503</v>
      </c>
      <c r="E92" s="17">
        <v>18981</v>
      </c>
      <c r="F92" s="18"/>
      <c r="G92" s="19"/>
    </row>
    <row r="93" spans="1:7" ht="30" x14ac:dyDescent="0.25">
      <c r="A93" s="20"/>
      <c r="B93" s="71" t="s">
        <v>44</v>
      </c>
      <c r="C93" s="17">
        <v>127029</v>
      </c>
      <c r="D93" s="17">
        <f>C93-F93</f>
        <v>127029</v>
      </c>
      <c r="E93" s="17">
        <v>76750</v>
      </c>
      <c r="F93" s="18"/>
      <c r="G93" s="19"/>
    </row>
    <row r="94" spans="1:7" ht="15.75" thickBot="1" x14ac:dyDescent="0.3">
      <c r="A94" s="21"/>
      <c r="B94" s="72" t="s">
        <v>46</v>
      </c>
      <c r="C94" s="23">
        <v>25197</v>
      </c>
      <c r="D94" s="23">
        <f>C94-F94</f>
        <v>25197</v>
      </c>
      <c r="E94" s="23">
        <v>15466</v>
      </c>
      <c r="F94" s="24"/>
      <c r="G94" s="19"/>
    </row>
    <row r="95" spans="1:7" s="34" customFormat="1" ht="14.25" x14ac:dyDescent="0.2">
      <c r="A95" s="30" t="s">
        <v>33</v>
      </c>
      <c r="B95" s="26" t="s">
        <v>89</v>
      </c>
      <c r="C95" s="13">
        <f>C96+C97+C98+C99</f>
        <v>143121</v>
      </c>
      <c r="D95" s="13">
        <f>D96+D97+D98+D99</f>
        <v>142049</v>
      </c>
      <c r="E95" s="13">
        <f>E96+E97+E98+E99</f>
        <v>87895</v>
      </c>
      <c r="F95" s="14">
        <f>F96+F97+F98+F99</f>
        <v>1072</v>
      </c>
      <c r="G95" s="33"/>
    </row>
    <row r="96" spans="1:7" ht="30" x14ac:dyDescent="0.25">
      <c r="A96" s="15"/>
      <c r="B96" s="71" t="s">
        <v>43</v>
      </c>
      <c r="C96" s="17">
        <v>63416</v>
      </c>
      <c r="D96" s="17">
        <f>C96-F96</f>
        <v>63416</v>
      </c>
      <c r="E96" s="17">
        <v>37907</v>
      </c>
      <c r="F96" s="18"/>
      <c r="G96" s="19"/>
    </row>
    <row r="97" spans="1:7" ht="30" x14ac:dyDescent="0.25">
      <c r="A97" s="20"/>
      <c r="B97" s="71" t="s">
        <v>44</v>
      </c>
      <c r="C97" s="17"/>
      <c r="D97" s="17">
        <f>C97-F97</f>
        <v>0</v>
      </c>
      <c r="E97" s="17"/>
      <c r="F97" s="18"/>
      <c r="G97" s="19"/>
    </row>
    <row r="98" spans="1:7" x14ac:dyDescent="0.25">
      <c r="A98" s="20"/>
      <c r="B98" s="71" t="s">
        <v>45</v>
      </c>
      <c r="C98" s="17">
        <v>63805</v>
      </c>
      <c r="D98" s="17">
        <f>C98-F98</f>
        <v>63805</v>
      </c>
      <c r="E98" s="17">
        <v>48714</v>
      </c>
      <c r="F98" s="18"/>
      <c r="G98" s="19"/>
    </row>
    <row r="99" spans="1:7" ht="15.75" thickBot="1" x14ac:dyDescent="0.3">
      <c r="A99" s="21"/>
      <c r="B99" s="72" t="s">
        <v>46</v>
      </c>
      <c r="C99" s="23">
        <v>15900</v>
      </c>
      <c r="D99" s="23">
        <f>C99-F99</f>
        <v>14828</v>
      </c>
      <c r="E99" s="23">
        <v>1274</v>
      </c>
      <c r="F99" s="24">
        <v>1072</v>
      </c>
      <c r="G99" s="19"/>
    </row>
    <row r="100" spans="1:7" s="34" customFormat="1" ht="14.25" x14ac:dyDescent="0.2">
      <c r="A100" s="30" t="s">
        <v>34</v>
      </c>
      <c r="B100" s="26" t="s">
        <v>65</v>
      </c>
      <c r="C100" s="13">
        <f>C101+C102+C103+C104</f>
        <v>972008</v>
      </c>
      <c r="D100" s="13">
        <f>D101+D102+D103+D104</f>
        <v>972008</v>
      </c>
      <c r="E100" s="13">
        <f>E101+E102+E103+E104</f>
        <v>674871</v>
      </c>
      <c r="F100" s="14">
        <f>F101+F102+F103+F104</f>
        <v>0</v>
      </c>
      <c r="G100" s="33"/>
    </row>
    <row r="101" spans="1:7" ht="30" x14ac:dyDescent="0.25">
      <c r="A101" s="15"/>
      <c r="B101" s="71" t="s">
        <v>43</v>
      </c>
      <c r="C101" s="17">
        <v>143150</v>
      </c>
      <c r="D101" s="17">
        <f>C101-F101</f>
        <v>143150</v>
      </c>
      <c r="E101" s="17">
        <v>62520</v>
      </c>
      <c r="F101" s="18"/>
      <c r="G101" s="19"/>
    </row>
    <row r="102" spans="1:7" ht="30" x14ac:dyDescent="0.25">
      <c r="A102" s="20"/>
      <c r="B102" s="71" t="s">
        <v>44</v>
      </c>
      <c r="C102" s="17">
        <v>1045</v>
      </c>
      <c r="D102" s="17">
        <f>C102-F102</f>
        <v>1045</v>
      </c>
      <c r="E102" s="17"/>
      <c r="F102" s="18"/>
      <c r="G102" s="19"/>
    </row>
    <row r="103" spans="1:7" x14ac:dyDescent="0.25">
      <c r="A103" s="20"/>
      <c r="B103" s="71" t="s">
        <v>45</v>
      </c>
      <c r="C103" s="17">
        <v>822745</v>
      </c>
      <c r="D103" s="17">
        <f>C103-F103</f>
        <v>822745</v>
      </c>
      <c r="E103" s="17">
        <v>612351</v>
      </c>
      <c r="F103" s="18"/>
      <c r="G103" s="19"/>
    </row>
    <row r="104" spans="1:7" ht="15.75" thickBot="1" x14ac:dyDescent="0.3">
      <c r="A104" s="21"/>
      <c r="B104" s="72" t="s">
        <v>46</v>
      </c>
      <c r="C104" s="23">
        <v>5068</v>
      </c>
      <c r="D104" s="23">
        <f>C104-F104</f>
        <v>5068</v>
      </c>
      <c r="E104" s="23"/>
      <c r="F104" s="24"/>
      <c r="G104" s="19"/>
    </row>
    <row r="105" spans="1:7" s="34" customFormat="1" ht="14.25" x14ac:dyDescent="0.2">
      <c r="A105" s="30" t="s">
        <v>35</v>
      </c>
      <c r="B105" s="26" t="s">
        <v>66</v>
      </c>
      <c r="C105" s="13">
        <f>C106+C107+C108+C109</f>
        <v>924342</v>
      </c>
      <c r="D105" s="13">
        <f>D106+D107+D108+D109</f>
        <v>924342</v>
      </c>
      <c r="E105" s="13">
        <f>E106+E107+E108+E109</f>
        <v>618043</v>
      </c>
      <c r="F105" s="14">
        <f>F106+F107+F108+F109</f>
        <v>0</v>
      </c>
      <c r="G105" s="33"/>
    </row>
    <row r="106" spans="1:7" ht="30" x14ac:dyDescent="0.25">
      <c r="A106" s="15"/>
      <c r="B106" s="71" t="s">
        <v>43</v>
      </c>
      <c r="C106" s="17">
        <v>212834</v>
      </c>
      <c r="D106" s="17">
        <f>C106-F106</f>
        <v>212834</v>
      </c>
      <c r="E106" s="17">
        <v>87689</v>
      </c>
      <c r="F106" s="18"/>
      <c r="G106" s="19"/>
    </row>
    <row r="107" spans="1:7" ht="30" x14ac:dyDescent="0.25">
      <c r="A107" s="20"/>
      <c r="B107" s="71" t="s">
        <v>44</v>
      </c>
      <c r="C107" s="17"/>
      <c r="D107" s="17">
        <f>C107-F107</f>
        <v>0</v>
      </c>
      <c r="E107" s="17"/>
      <c r="F107" s="18"/>
      <c r="G107" s="19"/>
    </row>
    <row r="108" spans="1:7" x14ac:dyDescent="0.25">
      <c r="A108" s="20"/>
      <c r="B108" s="71" t="s">
        <v>45</v>
      </c>
      <c r="C108" s="17">
        <v>709191</v>
      </c>
      <c r="D108" s="17">
        <f>C108-F108</f>
        <v>709191</v>
      </c>
      <c r="E108" s="17">
        <v>529775</v>
      </c>
      <c r="F108" s="18"/>
      <c r="G108" s="19"/>
    </row>
    <row r="109" spans="1:7" ht="15.75" thickBot="1" x14ac:dyDescent="0.3">
      <c r="A109" s="21"/>
      <c r="B109" s="72" t="s">
        <v>46</v>
      </c>
      <c r="C109" s="23">
        <v>2317</v>
      </c>
      <c r="D109" s="23">
        <f>C109-F109</f>
        <v>2317</v>
      </c>
      <c r="E109" s="23">
        <v>579</v>
      </c>
      <c r="F109" s="24"/>
      <c r="G109" s="19"/>
    </row>
    <row r="110" spans="1:7" s="34" customFormat="1" ht="14.25" x14ac:dyDescent="0.2">
      <c r="A110" s="30" t="s">
        <v>36</v>
      </c>
      <c r="B110" s="26" t="s">
        <v>67</v>
      </c>
      <c r="C110" s="13">
        <f>C111+C112+C113+C114</f>
        <v>522039</v>
      </c>
      <c r="D110" s="13">
        <f>D111+D112+D113+D114</f>
        <v>522039</v>
      </c>
      <c r="E110" s="13">
        <f>E111+E112+E113+E114</f>
        <v>344264</v>
      </c>
      <c r="F110" s="14">
        <f>F111+F112+F113+F114</f>
        <v>0</v>
      </c>
      <c r="G110" s="33"/>
    </row>
    <row r="111" spans="1:7" ht="30" x14ac:dyDescent="0.25">
      <c r="A111" s="15"/>
      <c r="B111" s="71" t="s">
        <v>43</v>
      </c>
      <c r="C111" s="17">
        <v>116219</v>
      </c>
      <c r="D111" s="17">
        <f>C111-F111</f>
        <v>116219</v>
      </c>
      <c r="E111" s="17">
        <v>52941</v>
      </c>
      <c r="F111" s="18"/>
      <c r="G111" s="19"/>
    </row>
    <row r="112" spans="1:7" ht="30" x14ac:dyDescent="0.25">
      <c r="A112" s="20"/>
      <c r="B112" s="71" t="s">
        <v>44</v>
      </c>
      <c r="C112" s="17">
        <v>2780</v>
      </c>
      <c r="D112" s="17">
        <f>C112-F112</f>
        <v>2780</v>
      </c>
      <c r="E112" s="17"/>
      <c r="F112" s="18"/>
      <c r="G112" s="19"/>
    </row>
    <row r="113" spans="1:7" x14ac:dyDescent="0.25">
      <c r="A113" s="20"/>
      <c r="B113" s="71" t="s">
        <v>45</v>
      </c>
      <c r="C113" s="17">
        <v>401592</v>
      </c>
      <c r="D113" s="17">
        <f>C113-F113</f>
        <v>401592</v>
      </c>
      <c r="E113" s="17">
        <v>291323</v>
      </c>
      <c r="F113" s="18"/>
      <c r="G113" s="19"/>
    </row>
    <row r="114" spans="1:7" ht="15.75" thickBot="1" x14ac:dyDescent="0.3">
      <c r="A114" s="21"/>
      <c r="B114" s="72" t="s">
        <v>46</v>
      </c>
      <c r="C114" s="23">
        <v>1448</v>
      </c>
      <c r="D114" s="23">
        <f>C114-F114</f>
        <v>1448</v>
      </c>
      <c r="E114" s="23"/>
      <c r="F114" s="24"/>
      <c r="G114" s="19"/>
    </row>
    <row r="115" spans="1:7" s="34" customFormat="1" ht="14.25" x14ac:dyDescent="0.2">
      <c r="A115" s="30" t="s">
        <v>37</v>
      </c>
      <c r="B115" s="26" t="s">
        <v>91</v>
      </c>
      <c r="C115" s="13">
        <f>C116+C117+C118+C119</f>
        <v>457044</v>
      </c>
      <c r="D115" s="13">
        <f>D116+D117+D118+D119</f>
        <v>457044</v>
      </c>
      <c r="E115" s="13">
        <f>E116+E117+E118+E119</f>
        <v>308869</v>
      </c>
      <c r="F115" s="14">
        <f>F116+F117+F118+F119</f>
        <v>0</v>
      </c>
      <c r="G115" s="33"/>
    </row>
    <row r="116" spans="1:7" ht="30" x14ac:dyDescent="0.25">
      <c r="A116" s="15"/>
      <c r="B116" s="71" t="s">
        <v>43</v>
      </c>
      <c r="C116" s="17">
        <v>111533</v>
      </c>
      <c r="D116" s="17">
        <f>C116-F116</f>
        <v>111533</v>
      </c>
      <c r="E116" s="17">
        <v>53792</v>
      </c>
      <c r="F116" s="18"/>
      <c r="G116" s="19"/>
    </row>
    <row r="117" spans="1:7" ht="30" x14ac:dyDescent="0.25">
      <c r="A117" s="20"/>
      <c r="B117" s="71" t="s">
        <v>44</v>
      </c>
      <c r="C117" s="17"/>
      <c r="D117" s="17">
        <f>C117-F117</f>
        <v>0</v>
      </c>
      <c r="E117" s="17"/>
      <c r="F117" s="18"/>
      <c r="G117" s="19"/>
    </row>
    <row r="118" spans="1:7" x14ac:dyDescent="0.25">
      <c r="A118" s="20"/>
      <c r="B118" s="71" t="s">
        <v>45</v>
      </c>
      <c r="C118" s="17">
        <v>339371</v>
      </c>
      <c r="D118" s="17">
        <f>C118-F118</f>
        <v>339371</v>
      </c>
      <c r="E118" s="17">
        <v>254700</v>
      </c>
      <c r="F118" s="18"/>
      <c r="G118" s="19"/>
    </row>
    <row r="119" spans="1:7" ht="15.75" thickBot="1" x14ac:dyDescent="0.3">
      <c r="A119" s="21"/>
      <c r="B119" s="72" t="s">
        <v>46</v>
      </c>
      <c r="C119" s="23">
        <v>6140</v>
      </c>
      <c r="D119" s="23">
        <f>C119-F119</f>
        <v>6140</v>
      </c>
      <c r="E119" s="23">
        <v>377</v>
      </c>
      <c r="F119" s="24"/>
      <c r="G119" s="19"/>
    </row>
    <row r="120" spans="1:7" s="34" customFormat="1" ht="14.25" x14ac:dyDescent="0.2">
      <c r="A120" s="30" t="s">
        <v>38</v>
      </c>
      <c r="B120" s="26" t="s">
        <v>68</v>
      </c>
      <c r="C120" s="13">
        <f>C121+C122+C123+C124</f>
        <v>517373</v>
      </c>
      <c r="D120" s="13">
        <f>D121+D122+D123+D124</f>
        <v>517373</v>
      </c>
      <c r="E120" s="13">
        <f>E121+E122+E123+E124</f>
        <v>347333</v>
      </c>
      <c r="F120" s="14">
        <f>F121+F122+F123+F124</f>
        <v>0</v>
      </c>
      <c r="G120" s="33"/>
    </row>
    <row r="121" spans="1:7" ht="30" x14ac:dyDescent="0.25">
      <c r="A121" s="15"/>
      <c r="B121" s="71" t="s">
        <v>43</v>
      </c>
      <c r="C121" s="17">
        <v>118726</v>
      </c>
      <c r="D121" s="17">
        <f>C121-F121</f>
        <v>118726</v>
      </c>
      <c r="E121" s="17">
        <v>50575</v>
      </c>
      <c r="F121" s="18"/>
      <c r="G121" s="19"/>
    </row>
    <row r="122" spans="1:7" ht="30" x14ac:dyDescent="0.25">
      <c r="A122" s="20"/>
      <c r="B122" s="71" t="s">
        <v>44</v>
      </c>
      <c r="C122" s="17"/>
      <c r="D122" s="17">
        <f>C122-F122</f>
        <v>0</v>
      </c>
      <c r="E122" s="17"/>
      <c r="F122" s="18"/>
      <c r="G122" s="19"/>
    </row>
    <row r="123" spans="1:7" x14ac:dyDescent="0.25">
      <c r="A123" s="20"/>
      <c r="B123" s="71" t="s">
        <v>45</v>
      </c>
      <c r="C123" s="17">
        <v>396620</v>
      </c>
      <c r="D123" s="17">
        <f>C123-F123</f>
        <v>396620</v>
      </c>
      <c r="E123" s="17">
        <v>296758</v>
      </c>
      <c r="F123" s="18"/>
      <c r="G123" s="19"/>
    </row>
    <row r="124" spans="1:7" ht="15.75" thickBot="1" x14ac:dyDescent="0.3">
      <c r="A124" s="21"/>
      <c r="B124" s="72" t="s">
        <v>46</v>
      </c>
      <c r="C124" s="23">
        <v>2027</v>
      </c>
      <c r="D124" s="23">
        <f>C124-F124</f>
        <v>2027</v>
      </c>
      <c r="E124" s="23"/>
      <c r="F124" s="24"/>
      <c r="G124" s="19"/>
    </row>
    <row r="125" spans="1:7" s="34" customFormat="1" ht="14.25" x14ac:dyDescent="0.2">
      <c r="A125" s="30" t="s">
        <v>39</v>
      </c>
      <c r="B125" s="26" t="s">
        <v>69</v>
      </c>
      <c r="C125" s="13">
        <f>C126+C127+C128+C129</f>
        <v>656054</v>
      </c>
      <c r="D125" s="13">
        <f>D126+D127+D128+D129</f>
        <v>656054</v>
      </c>
      <c r="E125" s="13">
        <f>E126+E127+E128+E129</f>
        <v>457404</v>
      </c>
      <c r="F125" s="14">
        <f>F126+F127+F128+F129</f>
        <v>0</v>
      </c>
      <c r="G125" s="33"/>
    </row>
    <row r="126" spans="1:7" ht="30" x14ac:dyDescent="0.25">
      <c r="A126" s="15"/>
      <c r="B126" s="71" t="s">
        <v>43</v>
      </c>
      <c r="C126" s="17">
        <v>113504</v>
      </c>
      <c r="D126" s="17">
        <f>C126-F126</f>
        <v>113504</v>
      </c>
      <c r="E126" s="17">
        <v>55325</v>
      </c>
      <c r="F126" s="18"/>
      <c r="G126" s="19"/>
    </row>
    <row r="127" spans="1:7" ht="30" x14ac:dyDescent="0.25">
      <c r="A127" s="20"/>
      <c r="B127" s="71" t="s">
        <v>44</v>
      </c>
      <c r="C127" s="17"/>
      <c r="D127" s="17">
        <f>C127-F127</f>
        <v>0</v>
      </c>
      <c r="E127" s="17"/>
      <c r="F127" s="18"/>
      <c r="G127" s="19"/>
    </row>
    <row r="128" spans="1:7" x14ac:dyDescent="0.25">
      <c r="A128" s="20"/>
      <c r="B128" s="71" t="s">
        <v>45</v>
      </c>
      <c r="C128" s="17">
        <v>540812</v>
      </c>
      <c r="D128" s="17">
        <f>C128-F128</f>
        <v>540812</v>
      </c>
      <c r="E128" s="17">
        <v>402079</v>
      </c>
      <c r="F128" s="18"/>
      <c r="G128" s="19"/>
    </row>
    <row r="129" spans="1:7" ht="15.75" thickBot="1" x14ac:dyDescent="0.3">
      <c r="A129" s="21"/>
      <c r="B129" s="72" t="s">
        <v>46</v>
      </c>
      <c r="C129" s="23">
        <v>1738</v>
      </c>
      <c r="D129" s="23">
        <f>C129-F129</f>
        <v>1738</v>
      </c>
      <c r="E129" s="23"/>
      <c r="F129" s="24"/>
      <c r="G129" s="19"/>
    </row>
    <row r="130" spans="1:7" s="34" customFormat="1" ht="14.25" x14ac:dyDescent="0.2">
      <c r="A130" s="30" t="s">
        <v>40</v>
      </c>
      <c r="B130" s="26" t="s">
        <v>70</v>
      </c>
      <c r="C130" s="13">
        <f>C131+C132+C133+C134</f>
        <v>1041758</v>
      </c>
      <c r="D130" s="13">
        <f>D131+D132+D133+D134</f>
        <v>1041758</v>
      </c>
      <c r="E130" s="13">
        <f>E131+E132+E133+E134</f>
        <v>687055</v>
      </c>
      <c r="F130" s="14">
        <f>F131+F132+F133+F134</f>
        <v>0</v>
      </c>
      <c r="G130" s="33"/>
    </row>
    <row r="131" spans="1:7" ht="30" x14ac:dyDescent="0.25">
      <c r="A131" s="15"/>
      <c r="B131" s="71" t="s">
        <v>43</v>
      </c>
      <c r="C131" s="17">
        <v>258093</v>
      </c>
      <c r="D131" s="17">
        <f>C131-F131</f>
        <v>258093</v>
      </c>
      <c r="E131" s="17">
        <v>105729</v>
      </c>
      <c r="F131" s="18"/>
      <c r="G131" s="19"/>
    </row>
    <row r="132" spans="1:7" ht="30" x14ac:dyDescent="0.25">
      <c r="A132" s="20"/>
      <c r="B132" s="71" t="s">
        <v>44</v>
      </c>
      <c r="C132" s="17"/>
      <c r="D132" s="17">
        <f>C132-F132</f>
        <v>0</v>
      </c>
      <c r="E132" s="17"/>
      <c r="F132" s="18"/>
      <c r="G132" s="19"/>
    </row>
    <row r="133" spans="1:7" x14ac:dyDescent="0.25">
      <c r="A133" s="20"/>
      <c r="B133" s="71" t="s">
        <v>45</v>
      </c>
      <c r="C133" s="17">
        <v>778742</v>
      </c>
      <c r="D133" s="17">
        <f>C133-F133</f>
        <v>778742</v>
      </c>
      <c r="E133" s="17">
        <v>581326</v>
      </c>
      <c r="F133" s="18"/>
      <c r="G133" s="19"/>
    </row>
    <row r="134" spans="1:7" ht="15.75" thickBot="1" x14ac:dyDescent="0.3">
      <c r="A134" s="21"/>
      <c r="B134" s="72" t="s">
        <v>46</v>
      </c>
      <c r="C134" s="23">
        <v>4923</v>
      </c>
      <c r="D134" s="23">
        <f>C134-F134</f>
        <v>4923</v>
      </c>
      <c r="E134" s="23"/>
      <c r="F134" s="24"/>
      <c r="G134" s="19"/>
    </row>
    <row r="135" spans="1:7" s="34" customFormat="1" ht="14.25" x14ac:dyDescent="0.2">
      <c r="A135" s="30" t="s">
        <v>42</v>
      </c>
      <c r="B135" s="26" t="s">
        <v>71</v>
      </c>
      <c r="C135" s="13">
        <f>C136+C137+C138+C139</f>
        <v>255316</v>
      </c>
      <c r="D135" s="13">
        <f>D136+D137+D138+D139</f>
        <v>255316</v>
      </c>
      <c r="E135" s="13">
        <f>E136+E137+E138+E139</f>
        <v>168204</v>
      </c>
      <c r="F135" s="14">
        <f>F136+F137+F138+F139</f>
        <v>0</v>
      </c>
      <c r="G135" s="33"/>
    </row>
    <row r="136" spans="1:7" ht="30" x14ac:dyDescent="0.25">
      <c r="A136" s="15"/>
      <c r="B136" s="71" t="s">
        <v>43</v>
      </c>
      <c r="C136" s="17">
        <v>72562</v>
      </c>
      <c r="D136" s="17">
        <f>C136-F136</f>
        <v>72562</v>
      </c>
      <c r="E136" s="17">
        <v>32308</v>
      </c>
      <c r="F136" s="18"/>
      <c r="G136" s="19"/>
    </row>
    <row r="137" spans="1:7" ht="30" x14ac:dyDescent="0.25">
      <c r="A137" s="20"/>
      <c r="B137" s="71" t="s">
        <v>44</v>
      </c>
      <c r="C137" s="17"/>
      <c r="D137" s="17">
        <f>C137-F137</f>
        <v>0</v>
      </c>
      <c r="E137" s="17"/>
      <c r="F137" s="18"/>
      <c r="G137" s="19"/>
    </row>
    <row r="138" spans="1:7" x14ac:dyDescent="0.25">
      <c r="A138" s="20"/>
      <c r="B138" s="71" t="s">
        <v>45</v>
      </c>
      <c r="C138" s="17">
        <v>181451</v>
      </c>
      <c r="D138" s="17">
        <f>C138-F138</f>
        <v>181451</v>
      </c>
      <c r="E138" s="17">
        <v>135896</v>
      </c>
      <c r="F138" s="18"/>
      <c r="G138" s="19"/>
    </row>
    <row r="139" spans="1:7" ht="15.75" thickBot="1" x14ac:dyDescent="0.3">
      <c r="A139" s="21"/>
      <c r="B139" s="72" t="s">
        <v>46</v>
      </c>
      <c r="C139" s="23">
        <v>1303</v>
      </c>
      <c r="D139" s="23">
        <f>C139-F139</f>
        <v>1303</v>
      </c>
      <c r="E139" s="23"/>
      <c r="F139" s="24"/>
      <c r="G139" s="19"/>
    </row>
    <row r="140" spans="1:7" s="34" customFormat="1" ht="14.25" x14ac:dyDescent="0.2">
      <c r="A140" s="30">
        <v>30</v>
      </c>
      <c r="B140" s="26" t="s">
        <v>72</v>
      </c>
      <c r="C140" s="13">
        <f>C141+C142+C143+C144</f>
        <v>305781</v>
      </c>
      <c r="D140" s="13">
        <f>D141+D142+D143+D144</f>
        <v>305781</v>
      </c>
      <c r="E140" s="13">
        <f>E141+E142+E143+E144</f>
        <v>203651</v>
      </c>
      <c r="F140" s="14">
        <f>F141+F142+F143+F144</f>
        <v>0</v>
      </c>
      <c r="G140" s="33"/>
    </row>
    <row r="141" spans="1:7" ht="30" x14ac:dyDescent="0.25">
      <c r="A141" s="15"/>
      <c r="B141" s="71" t="s">
        <v>43</v>
      </c>
      <c r="C141" s="17">
        <v>72807</v>
      </c>
      <c r="D141" s="17">
        <f>C141-F141</f>
        <v>72807</v>
      </c>
      <c r="E141" s="17">
        <v>32023</v>
      </c>
      <c r="F141" s="18"/>
      <c r="G141" s="19"/>
    </row>
    <row r="142" spans="1:7" ht="30" x14ac:dyDescent="0.25">
      <c r="A142" s="20"/>
      <c r="B142" s="71" t="s">
        <v>44</v>
      </c>
      <c r="C142" s="17"/>
      <c r="D142" s="17">
        <f>C142-F142</f>
        <v>0</v>
      </c>
      <c r="E142" s="17"/>
      <c r="F142" s="18"/>
      <c r="G142" s="19"/>
    </row>
    <row r="143" spans="1:7" x14ac:dyDescent="0.25">
      <c r="A143" s="20"/>
      <c r="B143" s="71" t="s">
        <v>45</v>
      </c>
      <c r="C143" s="17">
        <v>231931</v>
      </c>
      <c r="D143" s="17">
        <f>C143-F143</f>
        <v>231931</v>
      </c>
      <c r="E143" s="17">
        <v>171570</v>
      </c>
      <c r="F143" s="18"/>
      <c r="G143" s="19"/>
    </row>
    <row r="144" spans="1:7" ht="15.75" thickBot="1" x14ac:dyDescent="0.3">
      <c r="A144" s="21"/>
      <c r="B144" s="72" t="s">
        <v>46</v>
      </c>
      <c r="C144" s="23">
        <v>1043</v>
      </c>
      <c r="D144" s="23">
        <f>C144-F144</f>
        <v>1043</v>
      </c>
      <c r="E144" s="23">
        <v>58</v>
      </c>
      <c r="F144" s="24"/>
      <c r="G144" s="19"/>
    </row>
    <row r="145" spans="1:7" s="34" customFormat="1" ht="14.25" x14ac:dyDescent="0.2">
      <c r="A145" s="40">
        <v>31</v>
      </c>
      <c r="B145" s="50" t="s">
        <v>73</v>
      </c>
      <c r="C145" s="13">
        <f>C146+C147+C148+C149</f>
        <v>298058</v>
      </c>
      <c r="D145" s="13">
        <f>D146+D147+D148+D149</f>
        <v>298058</v>
      </c>
      <c r="E145" s="13">
        <f>E146+E147+E148+E149</f>
        <v>199083</v>
      </c>
      <c r="F145" s="14">
        <f>F146+F147+F148+F149</f>
        <v>0</v>
      </c>
      <c r="G145" s="33"/>
    </row>
    <row r="146" spans="1:7" ht="30" x14ac:dyDescent="0.25">
      <c r="A146" s="51"/>
      <c r="B146" s="76" t="s">
        <v>43</v>
      </c>
      <c r="C146" s="17">
        <v>67061</v>
      </c>
      <c r="D146" s="17">
        <f>C146-F146</f>
        <v>67061</v>
      </c>
      <c r="E146" s="17">
        <v>33175</v>
      </c>
      <c r="F146" s="18"/>
      <c r="G146" s="19"/>
    </row>
    <row r="147" spans="1:7" ht="30" x14ac:dyDescent="0.25">
      <c r="A147" s="51"/>
      <c r="B147" s="76" t="s">
        <v>44</v>
      </c>
      <c r="C147" s="17">
        <v>579</v>
      </c>
      <c r="D147" s="17">
        <f>C147-F147</f>
        <v>579</v>
      </c>
      <c r="E147" s="17"/>
      <c r="F147" s="18"/>
      <c r="G147" s="19"/>
    </row>
    <row r="148" spans="1:7" x14ac:dyDescent="0.25">
      <c r="A148" s="51"/>
      <c r="B148" s="76" t="s">
        <v>45</v>
      </c>
      <c r="C148" s="17">
        <v>225697</v>
      </c>
      <c r="D148" s="17">
        <f>C148-F148</f>
        <v>225697</v>
      </c>
      <c r="E148" s="17">
        <v>165908</v>
      </c>
      <c r="F148" s="18"/>
      <c r="G148" s="19"/>
    </row>
    <row r="149" spans="1:7" ht="15.75" thickBot="1" x14ac:dyDescent="0.3">
      <c r="A149" s="52"/>
      <c r="B149" s="77" t="s">
        <v>46</v>
      </c>
      <c r="C149" s="23">
        <v>4721</v>
      </c>
      <c r="D149" s="23">
        <f>C149-F149</f>
        <v>4721</v>
      </c>
      <c r="E149" s="23"/>
      <c r="F149" s="24"/>
      <c r="G149" s="19"/>
    </row>
    <row r="150" spans="1:7" s="34" customFormat="1" ht="14.25" x14ac:dyDescent="0.2">
      <c r="A150" s="30">
        <v>32</v>
      </c>
      <c r="B150" s="26" t="s">
        <v>74</v>
      </c>
      <c r="C150" s="13">
        <f>C151+C152+C153+C154</f>
        <v>360106</v>
      </c>
      <c r="D150" s="13">
        <f>D151+D152+D153+D154</f>
        <v>360106</v>
      </c>
      <c r="E150" s="13">
        <f>E151+E152+E153+E154</f>
        <v>210181</v>
      </c>
      <c r="F150" s="14">
        <f>F151+F152+F153+F154</f>
        <v>0</v>
      </c>
      <c r="G150" s="33"/>
    </row>
    <row r="151" spans="1:7" ht="30" x14ac:dyDescent="0.25">
      <c r="A151" s="15"/>
      <c r="B151" s="71" t="s">
        <v>43</v>
      </c>
      <c r="C151" s="17">
        <v>174475</v>
      </c>
      <c r="D151" s="17">
        <f>C151-F151</f>
        <v>174475</v>
      </c>
      <c r="E151" s="17">
        <v>102516</v>
      </c>
      <c r="F151" s="18"/>
      <c r="G151" s="19"/>
    </row>
    <row r="152" spans="1:7" ht="30" x14ac:dyDescent="0.25">
      <c r="A152" s="20"/>
      <c r="B152" s="71" t="s">
        <v>44</v>
      </c>
      <c r="C152" s="17">
        <v>1560</v>
      </c>
      <c r="D152" s="17">
        <f>C152-F152</f>
        <v>1560</v>
      </c>
      <c r="E152" s="17"/>
      <c r="F152" s="18"/>
      <c r="G152" s="19"/>
    </row>
    <row r="153" spans="1:7" x14ac:dyDescent="0.25">
      <c r="A153" s="20"/>
      <c r="B153" s="71" t="s">
        <v>45</v>
      </c>
      <c r="C153" s="17">
        <v>146420</v>
      </c>
      <c r="D153" s="17">
        <f>C153-F153</f>
        <v>146420</v>
      </c>
      <c r="E153" s="17">
        <v>107665</v>
      </c>
      <c r="F153" s="18"/>
      <c r="G153" s="19"/>
    </row>
    <row r="154" spans="1:7" ht="15.75" thickBot="1" x14ac:dyDescent="0.3">
      <c r="A154" s="21"/>
      <c r="B154" s="72" t="s">
        <v>46</v>
      </c>
      <c r="C154" s="23">
        <v>37651</v>
      </c>
      <c r="D154" s="23">
        <f>C154-F154</f>
        <v>37651</v>
      </c>
      <c r="E154" s="23"/>
      <c r="F154" s="24"/>
      <c r="G154" s="19"/>
    </row>
    <row r="155" spans="1:7" s="34" customFormat="1" ht="14.25" x14ac:dyDescent="0.2">
      <c r="A155" s="30">
        <v>33</v>
      </c>
      <c r="B155" s="26" t="s">
        <v>75</v>
      </c>
      <c r="C155" s="13">
        <f>C156+C157+C158+C159</f>
        <v>547331</v>
      </c>
      <c r="D155" s="13">
        <f>D156+D157+D158+D159</f>
        <v>511128</v>
      </c>
      <c r="E155" s="13">
        <f>E156+E157+E158+E159</f>
        <v>327231</v>
      </c>
      <c r="F155" s="14">
        <f>F156+F157+F158+F159</f>
        <v>36203</v>
      </c>
      <c r="G155" s="33"/>
    </row>
    <row r="156" spans="1:7" ht="30" x14ac:dyDescent="0.25">
      <c r="A156" s="15"/>
      <c r="B156" s="71" t="s">
        <v>43</v>
      </c>
      <c r="C156" s="17">
        <v>371992</v>
      </c>
      <c r="D156" s="17">
        <f>C156-F156</f>
        <v>335789</v>
      </c>
      <c r="E156" s="17">
        <v>219929</v>
      </c>
      <c r="F156" s="18">
        <v>36203</v>
      </c>
      <c r="G156" s="19"/>
    </row>
    <row r="157" spans="1:7" ht="30" x14ac:dyDescent="0.25">
      <c r="A157" s="20"/>
      <c r="B157" s="71" t="s">
        <v>44</v>
      </c>
      <c r="C157" s="17">
        <v>2550</v>
      </c>
      <c r="D157" s="17">
        <f>C157-F157</f>
        <v>2550</v>
      </c>
      <c r="E157" s="17"/>
      <c r="F157" s="18"/>
      <c r="G157" s="19"/>
    </row>
    <row r="158" spans="1:7" x14ac:dyDescent="0.25">
      <c r="A158" s="20"/>
      <c r="B158" s="71" t="s">
        <v>45</v>
      </c>
      <c r="C158" s="17">
        <v>145217</v>
      </c>
      <c r="D158" s="17">
        <f>C158-F158</f>
        <v>145217</v>
      </c>
      <c r="E158" s="17">
        <v>107302</v>
      </c>
      <c r="F158" s="18"/>
      <c r="G158" s="19"/>
    </row>
    <row r="159" spans="1:7" ht="15.75" thickBot="1" x14ac:dyDescent="0.3">
      <c r="A159" s="21"/>
      <c r="B159" s="72" t="s">
        <v>46</v>
      </c>
      <c r="C159" s="23">
        <v>27572</v>
      </c>
      <c r="D159" s="23">
        <f>C159-F159</f>
        <v>27572</v>
      </c>
      <c r="E159" s="23"/>
      <c r="F159" s="24"/>
      <c r="G159" s="19"/>
    </row>
    <row r="160" spans="1:7" s="34" customFormat="1" ht="14.25" x14ac:dyDescent="0.2">
      <c r="A160" s="30">
        <v>34</v>
      </c>
      <c r="B160" s="26" t="s">
        <v>90</v>
      </c>
      <c r="C160" s="13">
        <f>C161+C162+C163+C164</f>
        <v>375544</v>
      </c>
      <c r="D160" s="13">
        <f>D161+D162+D163+D164</f>
        <v>375544</v>
      </c>
      <c r="E160" s="13">
        <f>E161+E162+E163+E164</f>
        <v>220590</v>
      </c>
      <c r="F160" s="14">
        <f>F161+F162+F163+F164</f>
        <v>0</v>
      </c>
      <c r="G160" s="33"/>
    </row>
    <row r="161" spans="1:8" ht="30" x14ac:dyDescent="0.25">
      <c r="A161" s="15"/>
      <c r="B161" s="71" t="s">
        <v>43</v>
      </c>
      <c r="C161" s="17">
        <v>180902</v>
      </c>
      <c r="D161" s="17">
        <f>C161-F161</f>
        <v>180902</v>
      </c>
      <c r="E161" s="17">
        <v>96299</v>
      </c>
      <c r="F161" s="18"/>
      <c r="G161" s="19"/>
    </row>
    <row r="162" spans="1:8" ht="30" x14ac:dyDescent="0.25">
      <c r="A162" s="20"/>
      <c r="B162" s="71" t="s">
        <v>44</v>
      </c>
      <c r="C162" s="17"/>
      <c r="D162" s="17">
        <f>C162-F162</f>
        <v>0</v>
      </c>
      <c r="E162" s="17"/>
      <c r="F162" s="18"/>
      <c r="G162" s="19"/>
    </row>
    <row r="163" spans="1:8" x14ac:dyDescent="0.25">
      <c r="A163" s="20"/>
      <c r="B163" s="71" t="s">
        <v>45</v>
      </c>
      <c r="C163" s="17">
        <v>167707</v>
      </c>
      <c r="D163" s="17">
        <f>C163-F163</f>
        <v>167707</v>
      </c>
      <c r="E163" s="17">
        <v>124291</v>
      </c>
      <c r="F163" s="18"/>
      <c r="G163" s="19"/>
    </row>
    <row r="164" spans="1:8" ht="15.75" thickBot="1" x14ac:dyDescent="0.3">
      <c r="A164" s="21"/>
      <c r="B164" s="72" t="s">
        <v>46</v>
      </c>
      <c r="C164" s="23">
        <v>26935</v>
      </c>
      <c r="D164" s="23">
        <f>C164-F164</f>
        <v>26935</v>
      </c>
      <c r="E164" s="23"/>
      <c r="F164" s="24"/>
      <c r="G164" s="19"/>
    </row>
    <row r="165" spans="1:8" s="34" customFormat="1" ht="14.25" x14ac:dyDescent="0.2">
      <c r="A165" s="30">
        <v>35</v>
      </c>
      <c r="B165" s="26" t="s">
        <v>82</v>
      </c>
      <c r="C165" s="13">
        <f>C166+C167+C168+C169</f>
        <v>457275</v>
      </c>
      <c r="D165" s="13">
        <f>D166+D167+D168+D169</f>
        <v>457275</v>
      </c>
      <c r="E165" s="13">
        <f>E166+E167+E168+E169</f>
        <v>282340</v>
      </c>
      <c r="F165" s="14">
        <f>F166+F167+F168+F169</f>
        <v>0</v>
      </c>
      <c r="G165" s="33"/>
    </row>
    <row r="166" spans="1:8" ht="30" x14ac:dyDescent="0.25">
      <c r="A166" s="15"/>
      <c r="B166" s="71" t="s">
        <v>43</v>
      </c>
      <c r="C166" s="17">
        <v>225105</v>
      </c>
      <c r="D166" s="17">
        <f>C166-F166</f>
        <v>225105</v>
      </c>
      <c r="E166" s="17">
        <v>145540</v>
      </c>
      <c r="F166" s="18"/>
      <c r="G166" s="19"/>
    </row>
    <row r="167" spans="1:8" ht="30" x14ac:dyDescent="0.25">
      <c r="A167" s="20"/>
      <c r="B167" s="71" t="s">
        <v>44</v>
      </c>
      <c r="C167" s="17"/>
      <c r="D167" s="17">
        <f>C167-F167</f>
        <v>0</v>
      </c>
      <c r="E167" s="17"/>
      <c r="F167" s="18"/>
      <c r="G167" s="19"/>
    </row>
    <row r="168" spans="1:8" x14ac:dyDescent="0.25">
      <c r="A168" s="20"/>
      <c r="B168" s="71" t="s">
        <v>45</v>
      </c>
      <c r="C168" s="17">
        <v>184383</v>
      </c>
      <c r="D168" s="17">
        <f>C168-F168</f>
        <v>184383</v>
      </c>
      <c r="E168" s="17">
        <v>136800</v>
      </c>
      <c r="F168" s="18"/>
      <c r="G168" s="19"/>
    </row>
    <row r="169" spans="1:8" ht="15.75" thickBot="1" x14ac:dyDescent="0.3">
      <c r="A169" s="21"/>
      <c r="B169" s="72" t="s">
        <v>46</v>
      </c>
      <c r="C169" s="23">
        <v>47787</v>
      </c>
      <c r="D169" s="23">
        <f>C169-F169</f>
        <v>47787</v>
      </c>
      <c r="E169" s="23"/>
      <c r="F169" s="24"/>
      <c r="G169" s="19"/>
    </row>
    <row r="170" spans="1:8" s="34" customFormat="1" ht="14.25" x14ac:dyDescent="0.2">
      <c r="A170" s="30">
        <v>36</v>
      </c>
      <c r="B170" s="26" t="s">
        <v>76</v>
      </c>
      <c r="C170" s="13">
        <f>C171+C172+C173+C174</f>
        <v>320267</v>
      </c>
      <c r="D170" s="13">
        <f>D171+D172+D173+D174</f>
        <v>316398</v>
      </c>
      <c r="E170" s="13">
        <f>E171+E172+E173+E174</f>
        <v>224271</v>
      </c>
      <c r="F170" s="14">
        <f>F171+F172+F173+F174</f>
        <v>3869</v>
      </c>
      <c r="G170" s="33"/>
    </row>
    <row r="171" spans="1:8" ht="30" x14ac:dyDescent="0.25">
      <c r="A171" s="15"/>
      <c r="B171" s="71" t="s">
        <v>43</v>
      </c>
      <c r="C171" s="17">
        <v>259205</v>
      </c>
      <c r="D171" s="17">
        <f>C171-F171</f>
        <v>256205</v>
      </c>
      <c r="E171" s="17">
        <v>182608</v>
      </c>
      <c r="F171" s="18">
        <v>3000</v>
      </c>
      <c r="G171" s="19"/>
    </row>
    <row r="172" spans="1:8" ht="30" x14ac:dyDescent="0.25">
      <c r="A172" s="20"/>
      <c r="B172" s="71" t="s">
        <v>44</v>
      </c>
      <c r="C172" s="17"/>
      <c r="D172" s="17">
        <f>C172-F172</f>
        <v>0</v>
      </c>
      <c r="E172" s="17"/>
      <c r="F172" s="18"/>
      <c r="G172" s="19"/>
    </row>
    <row r="173" spans="1:8" x14ac:dyDescent="0.25">
      <c r="A173" s="20"/>
      <c r="B173" s="71" t="s">
        <v>45</v>
      </c>
      <c r="C173" s="17">
        <v>28016</v>
      </c>
      <c r="D173" s="17">
        <f>C173-F173</f>
        <v>28016</v>
      </c>
      <c r="E173" s="17">
        <v>21390</v>
      </c>
      <c r="F173" s="18"/>
      <c r="G173" s="19"/>
    </row>
    <row r="174" spans="1:8" ht="15.75" thickBot="1" x14ac:dyDescent="0.3">
      <c r="A174" s="39"/>
      <c r="B174" s="72" t="s">
        <v>46</v>
      </c>
      <c r="C174" s="23">
        <v>33046</v>
      </c>
      <c r="D174" s="17">
        <f>C174-F174</f>
        <v>32177</v>
      </c>
      <c r="E174" s="23">
        <v>20273</v>
      </c>
      <c r="F174" s="24">
        <v>869</v>
      </c>
      <c r="G174" s="19"/>
      <c r="H174" s="35"/>
    </row>
    <row r="175" spans="1:8" s="34" customFormat="1" ht="14.25" x14ac:dyDescent="0.2">
      <c r="A175" s="30">
        <v>37</v>
      </c>
      <c r="B175" s="26" t="s">
        <v>77</v>
      </c>
      <c r="C175" s="13">
        <f>C176+C178+C179+C180</f>
        <v>762948</v>
      </c>
      <c r="D175" s="13">
        <f>D176+D178+D179+D180</f>
        <v>753159</v>
      </c>
      <c r="E175" s="13">
        <f>E176+E178+E179+E180</f>
        <v>313945</v>
      </c>
      <c r="F175" s="14">
        <f>F176+F178+F179+F180</f>
        <v>9789</v>
      </c>
      <c r="G175" s="33"/>
    </row>
    <row r="176" spans="1:8" ht="30" x14ac:dyDescent="0.25">
      <c r="A176" s="15"/>
      <c r="B176" s="71" t="s">
        <v>43</v>
      </c>
      <c r="C176" s="17">
        <v>436824</v>
      </c>
      <c r="D176" s="17">
        <f>C176-F176</f>
        <v>436824</v>
      </c>
      <c r="E176" s="17">
        <v>257462</v>
      </c>
      <c r="F176" s="18"/>
      <c r="G176" s="19"/>
    </row>
    <row r="177" spans="1:7" x14ac:dyDescent="0.25">
      <c r="A177" s="20"/>
      <c r="B177" s="71" t="s">
        <v>41</v>
      </c>
      <c r="C177" s="17">
        <v>47650</v>
      </c>
      <c r="D177" s="17">
        <f>C177-F177</f>
        <v>47650</v>
      </c>
      <c r="E177" s="17"/>
      <c r="F177" s="18"/>
      <c r="G177" s="19"/>
    </row>
    <row r="178" spans="1:7" ht="30" x14ac:dyDescent="0.25">
      <c r="A178" s="20"/>
      <c r="B178" s="71" t="s">
        <v>44</v>
      </c>
      <c r="C178" s="17">
        <v>5000</v>
      </c>
      <c r="D178" s="17">
        <f>C178-F178</f>
        <v>5000</v>
      </c>
      <c r="E178" s="17"/>
      <c r="F178" s="18"/>
      <c r="G178" s="19"/>
    </row>
    <row r="179" spans="1:7" x14ac:dyDescent="0.25">
      <c r="A179" s="20"/>
      <c r="B179" s="71" t="s">
        <v>45</v>
      </c>
      <c r="C179" s="17">
        <v>32054</v>
      </c>
      <c r="D179" s="17">
        <f>C179-F179</f>
        <v>32054</v>
      </c>
      <c r="E179" s="17">
        <v>24480</v>
      </c>
      <c r="F179" s="18"/>
      <c r="G179" s="19"/>
    </row>
    <row r="180" spans="1:7" ht="15.75" thickBot="1" x14ac:dyDescent="0.3">
      <c r="A180" s="29"/>
      <c r="B180" s="72" t="s">
        <v>46</v>
      </c>
      <c r="C180" s="23">
        <v>289070</v>
      </c>
      <c r="D180" s="23">
        <f>C180-F180</f>
        <v>279281</v>
      </c>
      <c r="E180" s="23">
        <v>32003</v>
      </c>
      <c r="F180" s="24">
        <v>9789</v>
      </c>
      <c r="G180" s="19"/>
    </row>
    <row r="181" spans="1:7" s="34" customFormat="1" ht="14.25" x14ac:dyDescent="0.2">
      <c r="A181" s="40">
        <v>38</v>
      </c>
      <c r="B181" s="26" t="s">
        <v>78</v>
      </c>
      <c r="C181" s="13">
        <f>C182+C183+C184+C185+C186</f>
        <v>816577</v>
      </c>
      <c r="D181" s="13">
        <f>D182+D183+D184+D185+D186</f>
        <v>816577</v>
      </c>
      <c r="E181" s="13">
        <f>E182+E183+E184+E185+E186</f>
        <v>440272</v>
      </c>
      <c r="F181" s="14">
        <f>F182+F183+F184+F185+F186</f>
        <v>0</v>
      </c>
      <c r="G181" s="33"/>
    </row>
    <row r="182" spans="1:7" ht="30" x14ac:dyDescent="0.25">
      <c r="A182" s="20"/>
      <c r="B182" s="76" t="s">
        <v>43</v>
      </c>
      <c r="C182" s="17"/>
      <c r="D182" s="17">
        <f>C182-F182</f>
        <v>0</v>
      </c>
      <c r="E182" s="17"/>
      <c r="F182" s="18"/>
      <c r="G182" s="19"/>
    </row>
    <row r="183" spans="1:7" ht="30" x14ac:dyDescent="0.25">
      <c r="A183" s="20"/>
      <c r="B183" s="76" t="s">
        <v>44</v>
      </c>
      <c r="C183" s="17">
        <v>62918</v>
      </c>
      <c r="D183" s="17">
        <f>C183-F183</f>
        <v>62918</v>
      </c>
      <c r="E183" s="17">
        <v>36145</v>
      </c>
      <c r="F183" s="18"/>
      <c r="G183" s="19"/>
    </row>
    <row r="184" spans="1:7" x14ac:dyDescent="0.25">
      <c r="A184" s="20"/>
      <c r="B184" s="76" t="s">
        <v>84</v>
      </c>
      <c r="C184" s="17">
        <v>392659</v>
      </c>
      <c r="D184" s="17">
        <f>C184-F184</f>
        <v>392659</v>
      </c>
      <c r="E184" s="17">
        <v>165719</v>
      </c>
      <c r="F184" s="18"/>
      <c r="G184" s="19"/>
    </row>
    <row r="185" spans="1:7" x14ac:dyDescent="0.25">
      <c r="A185" s="20"/>
      <c r="B185" s="76" t="s">
        <v>45</v>
      </c>
      <c r="C185" s="17">
        <v>295430</v>
      </c>
      <c r="D185" s="17">
        <f>C185-F185</f>
        <v>295430</v>
      </c>
      <c r="E185" s="17">
        <v>223811</v>
      </c>
      <c r="F185" s="18"/>
      <c r="G185" s="19"/>
    </row>
    <row r="186" spans="1:7" ht="15.75" thickBot="1" x14ac:dyDescent="0.3">
      <c r="A186" s="21"/>
      <c r="B186" s="77" t="s">
        <v>46</v>
      </c>
      <c r="C186" s="23">
        <v>65570</v>
      </c>
      <c r="D186" s="23">
        <f>C186-F186</f>
        <v>65570</v>
      </c>
      <c r="E186" s="23">
        <v>14597</v>
      </c>
      <c r="F186" s="24"/>
      <c r="G186" s="19"/>
    </row>
    <row r="187" spans="1:7" s="34" customFormat="1" ht="14.25" x14ac:dyDescent="0.2">
      <c r="A187" s="30">
        <v>39</v>
      </c>
      <c r="B187" s="13" t="s">
        <v>79</v>
      </c>
      <c r="C187" s="13">
        <f>C188+C189+C190</f>
        <v>103098</v>
      </c>
      <c r="D187" s="13">
        <f>D188+D189+D190</f>
        <v>103098</v>
      </c>
      <c r="E187" s="13">
        <f>E188+E189+E190</f>
        <v>64112</v>
      </c>
      <c r="F187" s="14">
        <f>F188+F189+F190</f>
        <v>0</v>
      </c>
      <c r="G187" s="33"/>
    </row>
    <row r="188" spans="1:7" ht="30" x14ac:dyDescent="0.25">
      <c r="A188" s="15"/>
      <c r="B188" s="81" t="s">
        <v>43</v>
      </c>
      <c r="C188" s="17"/>
      <c r="D188" s="17">
        <f>C188-F188</f>
        <v>0</v>
      </c>
      <c r="E188" s="17"/>
      <c r="F188" s="18"/>
      <c r="G188" s="19"/>
    </row>
    <row r="189" spans="1:7" ht="30" x14ac:dyDescent="0.25">
      <c r="A189" s="20"/>
      <c r="B189" s="76" t="s">
        <v>44</v>
      </c>
      <c r="C189" s="42">
        <v>93541</v>
      </c>
      <c r="D189" s="17">
        <f>C189-F189</f>
        <v>93541</v>
      </c>
      <c r="E189" s="42">
        <v>61158</v>
      </c>
      <c r="F189" s="43"/>
      <c r="G189" s="19"/>
    </row>
    <row r="190" spans="1:7" ht="15.75" thickBot="1" x14ac:dyDescent="0.3">
      <c r="A190" s="20"/>
      <c r="B190" s="82" t="s">
        <v>46</v>
      </c>
      <c r="C190" s="42">
        <v>9557</v>
      </c>
      <c r="D190" s="42">
        <f>C190-F190</f>
        <v>9557</v>
      </c>
      <c r="E190" s="42">
        <v>2954</v>
      </c>
      <c r="F190" s="43"/>
      <c r="G190" s="19"/>
    </row>
    <row r="191" spans="1:7" s="56" customFormat="1" x14ac:dyDescent="0.25">
      <c r="A191" s="40">
        <v>40</v>
      </c>
      <c r="B191" s="13" t="s">
        <v>88</v>
      </c>
      <c r="C191" s="53">
        <f>C192</f>
        <v>40981</v>
      </c>
      <c r="D191" s="53">
        <f>C191-F191</f>
        <v>40981</v>
      </c>
      <c r="E191" s="53">
        <f>E192</f>
        <v>30536</v>
      </c>
      <c r="F191" s="54">
        <f>F192</f>
        <v>0</v>
      </c>
      <c r="G191" s="55"/>
    </row>
    <row r="192" spans="1:7" ht="15.75" thickBot="1" x14ac:dyDescent="0.3">
      <c r="A192" s="41"/>
      <c r="B192" s="23" t="s">
        <v>43</v>
      </c>
      <c r="C192" s="23">
        <v>40981</v>
      </c>
      <c r="D192" s="23">
        <f>C192-F192</f>
        <v>40981</v>
      </c>
      <c r="E192" s="23">
        <v>30536</v>
      </c>
      <c r="F192" s="24"/>
      <c r="G192" s="19"/>
    </row>
    <row r="193" spans="1:7" s="34" customFormat="1" ht="14.25" x14ac:dyDescent="0.2">
      <c r="A193" s="40">
        <v>41</v>
      </c>
      <c r="B193" s="12" t="s">
        <v>80</v>
      </c>
      <c r="C193" s="13">
        <f>C194</f>
        <v>20000</v>
      </c>
      <c r="D193" s="13">
        <f>D194</f>
        <v>20000</v>
      </c>
      <c r="E193" s="13">
        <f>E194</f>
        <v>0</v>
      </c>
      <c r="F193" s="14">
        <f>F194</f>
        <v>0</v>
      </c>
      <c r="G193" s="33"/>
    </row>
    <row r="194" spans="1:7" ht="30.75" thickBot="1" x14ac:dyDescent="0.3">
      <c r="A194" s="15"/>
      <c r="B194" s="83" t="s">
        <v>86</v>
      </c>
      <c r="C194" s="42">
        <v>20000</v>
      </c>
      <c r="D194" s="42">
        <f>C194-F194</f>
        <v>20000</v>
      </c>
      <c r="E194" s="42"/>
      <c r="F194" s="43"/>
      <c r="G194" s="19"/>
    </row>
    <row r="195" spans="1:7" s="34" customFormat="1" ht="14.25" x14ac:dyDescent="0.2">
      <c r="A195" s="30"/>
      <c r="B195" s="12" t="s">
        <v>81</v>
      </c>
      <c r="C195" s="57">
        <f>SUM(C196:C202)</f>
        <v>21979021</v>
      </c>
      <c r="D195" s="57">
        <f>SUM(D196:D202)</f>
        <v>19973104</v>
      </c>
      <c r="E195" s="57">
        <f>SUM(E196:E202)</f>
        <v>9580349</v>
      </c>
      <c r="F195" s="58">
        <f>SUM(F196:F202)</f>
        <v>2005917</v>
      </c>
      <c r="G195" s="33"/>
    </row>
    <row r="196" spans="1:7" ht="30" x14ac:dyDescent="0.25">
      <c r="A196" s="37"/>
      <c r="B196" s="71" t="s">
        <v>43</v>
      </c>
      <c r="C196" s="59">
        <f>C14+C22+C25+C29+C33+C37+C41+C45+C49+C53+C57+C61+C65+C69+C72+C76+C80+C84+C88+C92+C96+C101+C106+C111+C116+C121+C126+C131+C136+C141++C146+C151+C156+C161+C166+C171+C176+C182+C188+C192+C194</f>
        <v>11359482</v>
      </c>
      <c r="D196" s="59">
        <f t="shared" ref="D196:D202" si="1">C196-F196</f>
        <v>10360619</v>
      </c>
      <c r="E196" s="59">
        <f>E14+E22+E25+E29+E33+E37+E41+E45+E49+E53+E57+E61+E65+E69+E72+E76+E80+E84+E88+E92+E96+E101+E106+E111+E116+E121+E126+E131+E136+E141++E146+E151+E156+E161+E166+E171+E176+E182+E188+E192+E194</f>
        <v>4208256</v>
      </c>
      <c r="F196" s="60">
        <f>F14+F22+F25+F29+F33+F37+F41+F45+F49+F53+F57+F61+F65+F69+F72+F76+F80+F84+F88+F92+F96+F101+F106+F111+F116+F121+F126+F131+F136+F141++F146+F151+F156+F161+F166+F171+F176+F182+F188+F192+F194</f>
        <v>998863</v>
      </c>
      <c r="G196" s="19"/>
    </row>
    <row r="197" spans="1:7" ht="30" x14ac:dyDescent="0.25">
      <c r="A197" s="38"/>
      <c r="B197" s="71" t="s">
        <v>85</v>
      </c>
      <c r="C197" s="17">
        <f>C16</f>
        <v>970000</v>
      </c>
      <c r="D197" s="17">
        <f t="shared" si="1"/>
        <v>200000</v>
      </c>
      <c r="E197" s="17"/>
      <c r="F197" s="18">
        <f>F16</f>
        <v>770000</v>
      </c>
      <c r="G197" s="19"/>
    </row>
    <row r="198" spans="1:7" ht="30" x14ac:dyDescent="0.25">
      <c r="A198" s="31"/>
      <c r="B198" s="71" t="s">
        <v>44</v>
      </c>
      <c r="C198" s="59">
        <f>C17+C23+C26+C30+C34+C38+C42+C46+C50+C54+C58+C62+C66+C70+C73+C77+C81+C85+C89+C93+C97+C102+C107+C112+C117+C122+C127+C132+C137+C142+C147+C152+C157+C162+C167+C172+C178+C183+C189</f>
        <v>2322637</v>
      </c>
      <c r="D198" s="59">
        <f t="shared" si="1"/>
        <v>2322637</v>
      </c>
      <c r="E198" s="59">
        <f>E17+E23+E26+E30+E34+E38+E42+E46+E50+E54+E58+E62+E66+E70+E73+E77+E81+E85+E89+E93+E97+E102+E107+E112+E117+E122+E127+E132+E137+E142+E147+E152+E157+E162+E167+E172+E178+E183+E189</f>
        <v>800060</v>
      </c>
      <c r="F198" s="60">
        <f>F17+F23+F26+F30+F34+F38+F42+F46+F50+F54+F58+F62+F66+F70+F73+F77+F81+F85+F89+F93+F97+F102+F107+F112+F117+F122+F127+F132+F137+F142+F147+F152+F157+F162+F167+F172+F178+F183+F189</f>
        <v>0</v>
      </c>
      <c r="G198" s="19"/>
    </row>
    <row r="199" spans="1:7" x14ac:dyDescent="0.25">
      <c r="A199" s="31"/>
      <c r="B199" s="76" t="s">
        <v>84</v>
      </c>
      <c r="C199" s="17">
        <f>C184</f>
        <v>392659</v>
      </c>
      <c r="D199" s="17">
        <f t="shared" si="1"/>
        <v>392659</v>
      </c>
      <c r="E199" s="17">
        <f>E184</f>
        <v>165719</v>
      </c>
      <c r="F199" s="18">
        <f>F184</f>
        <v>0</v>
      </c>
      <c r="G199" s="19"/>
    </row>
    <row r="200" spans="1:7" x14ac:dyDescent="0.25">
      <c r="A200" s="31"/>
      <c r="B200" s="71" t="s">
        <v>87</v>
      </c>
      <c r="C200" s="17">
        <f>C18</f>
        <v>214319</v>
      </c>
      <c r="D200" s="17">
        <f>D18</f>
        <v>0</v>
      </c>
      <c r="E200" s="17">
        <f>E18</f>
        <v>0</v>
      </c>
      <c r="F200" s="18">
        <f>F18</f>
        <v>214319</v>
      </c>
      <c r="G200" s="19"/>
    </row>
    <row r="201" spans="1:7" x14ac:dyDescent="0.25">
      <c r="A201" s="31"/>
      <c r="B201" s="71" t="s">
        <v>45</v>
      </c>
      <c r="C201" s="17">
        <f>C19+C98+C103+C108+C113+C118+C123+C128+C133+C138+C143+C148+C153+C158+C163+C168+C173+C179+C185</f>
        <v>5696639</v>
      </c>
      <c r="D201" s="17">
        <f t="shared" si="1"/>
        <v>5696639</v>
      </c>
      <c r="E201" s="17">
        <f>E19+E98+E103+E108+E113+E118+E123+E128+E133+E138+E143+E148+E153+E158+E163+E168+E173+E179+E185</f>
        <v>4236139</v>
      </c>
      <c r="F201" s="18">
        <f>F19+F98+F103+F108+F113+F118+F123+F128+F133+F138+F143+F148+F153+F158+F163+F168+F173+F179+F185</f>
        <v>0</v>
      </c>
      <c r="G201" s="19"/>
    </row>
    <row r="202" spans="1:7" ht="15.75" thickBot="1" x14ac:dyDescent="0.3">
      <c r="A202" s="29"/>
      <c r="B202" s="72" t="s">
        <v>46</v>
      </c>
      <c r="C202" s="23">
        <f>C20+C27+C31+C35+C39+C43+C47+C51+C55+C59+C63+C67+C74+C78+C82+C86+C90+C94+C99+C104+C109+C114+C119+C124+C129+C134+C139+C144+C149+C154+C159+C164+C169+C174+C180+C186+C190</f>
        <v>1023285</v>
      </c>
      <c r="D202" s="23">
        <f t="shared" si="1"/>
        <v>1000550</v>
      </c>
      <c r="E202" s="23">
        <f>E20+E27+E31+E35+E39+E43+E47+E51+E55+E59+E63+E67+E74+E78+E82+E86+E90+E94+E99+E104+E109+E114+E119+E124+E129+E134+E139+E144+E149+E154+E159+E164+E169+E174+E180+E186+E190</f>
        <v>170175</v>
      </c>
      <c r="F202" s="24">
        <f>F20+F27+F31+F35+F39+F43+F47+F51+F55+F59+F63+F67+F74+F78+F82+F86+F90+F94+F99+F104+F109+F114+F119+F124+F129+F134+F139+F144+F149+F154+F159+F164+F169+F174+F180+F186+F190</f>
        <v>22735</v>
      </c>
      <c r="G202" s="19"/>
    </row>
    <row r="203" spans="1:7" x14ac:dyDescent="0.25">
      <c r="A203" s="35"/>
      <c r="B203" s="35"/>
      <c r="C203" s="19"/>
      <c r="D203" s="19"/>
      <c r="E203" s="35"/>
      <c r="F203" s="35"/>
      <c r="G203" s="19"/>
    </row>
    <row r="204" spans="1:7" x14ac:dyDescent="0.25">
      <c r="A204" s="3"/>
      <c r="B204" s="61"/>
      <c r="E204" s="3"/>
      <c r="F204" s="3"/>
    </row>
    <row r="205" spans="1:7" x14ac:dyDescent="0.25">
      <c r="A205" s="88" t="s">
        <v>96</v>
      </c>
      <c r="B205" s="88"/>
      <c r="C205" s="88"/>
      <c r="D205" s="88"/>
      <c r="E205" s="88"/>
      <c r="F205" s="88"/>
    </row>
  </sheetData>
  <mergeCells count="4">
    <mergeCell ref="B6:F6"/>
    <mergeCell ref="C1:F4"/>
    <mergeCell ref="A5:F5"/>
    <mergeCell ref="A205:F205"/>
  </mergeCells>
  <phoneticPr fontId="1" type="noConversion"/>
  <pageMargins left="0.98425196850393704" right="0.39370078740157483" top="0.78740157480314965" bottom="0.78740157480314965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3 priedas</vt:lpstr>
      <vt:lpstr>'3 priedas'!Print_Titles</vt:lpstr>
    </vt:vector>
  </TitlesOfParts>
  <Company>Pasvalio rajono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Algis</dc:creator>
  <cp:lastModifiedBy>Vartotojas</cp:lastModifiedBy>
  <cp:lastPrinted>2015-02-19T14:32:17Z</cp:lastPrinted>
  <dcterms:created xsi:type="dcterms:W3CDTF">2006-01-25T06:30:36Z</dcterms:created>
  <dcterms:modified xsi:type="dcterms:W3CDTF">2015-02-19T14:32:18Z</dcterms:modified>
</cp:coreProperties>
</file>