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2\Teisės aktai\Tarybos sprendimai\SPRENDIMAI\Viešųjų pirkimų ir strateg_planavimo skyrius\"/>
    </mc:Choice>
  </mc:AlternateContent>
  <bookViews>
    <workbookView xWindow="0" yWindow="0" windowWidth="28800" windowHeight="12435"/>
  </bookViews>
  <sheets>
    <sheet name="02 Programa" sheetId="1" r:id="rId1"/>
  </sheets>
  <calcPr calcId="152511"/>
</workbook>
</file>

<file path=xl/calcChain.xml><?xml version="1.0" encoding="utf-8"?>
<calcChain xmlns="http://schemas.openxmlformats.org/spreadsheetml/2006/main">
  <c r="I54" i="1" l="1"/>
  <c r="H54" i="1"/>
  <c r="K61" i="1"/>
  <c r="J61" i="1"/>
  <c r="I61" i="1"/>
  <c r="H61" i="1"/>
  <c r="L61" i="1"/>
  <c r="M61" i="1"/>
  <c r="N61" i="1"/>
  <c r="O61" i="1"/>
  <c r="L26" i="1"/>
  <c r="L27" i="1" s="1"/>
  <c r="M26" i="1"/>
  <c r="M27" i="1" s="1"/>
  <c r="N26" i="1"/>
  <c r="N27" i="1" s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I91" i="1"/>
  <c r="W54" i="1" l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S188" i="1" l="1"/>
  <c r="R188" i="1"/>
  <c r="Q188" i="1"/>
  <c r="P188" i="1"/>
  <c r="W188" i="1"/>
  <c r="V188" i="1"/>
  <c r="U188" i="1"/>
  <c r="T188" i="1"/>
  <c r="O188" i="1"/>
  <c r="M188" i="1"/>
  <c r="L188" i="1"/>
  <c r="N188" i="1"/>
  <c r="K188" i="1"/>
  <c r="J188" i="1"/>
  <c r="I188" i="1"/>
  <c r="H188" i="1"/>
  <c r="K130" i="1" l="1"/>
  <c r="K126" i="1"/>
  <c r="J126" i="1"/>
  <c r="I126" i="1"/>
  <c r="H126" i="1"/>
  <c r="K51" i="1"/>
  <c r="J51" i="1"/>
  <c r="I51" i="1"/>
  <c r="I55" i="1" s="1"/>
  <c r="H51" i="1"/>
  <c r="H55" i="1" s="1"/>
  <c r="K45" i="1"/>
  <c r="J45" i="1"/>
  <c r="I45" i="1"/>
  <c r="H45" i="1"/>
  <c r="K40" i="1"/>
  <c r="J40" i="1"/>
  <c r="I40" i="1"/>
  <c r="H40" i="1"/>
  <c r="K38" i="1"/>
  <c r="J38" i="1"/>
  <c r="I38" i="1"/>
  <c r="H38" i="1"/>
  <c r="K34" i="1"/>
  <c r="J34" i="1"/>
  <c r="I34" i="1"/>
  <c r="H34" i="1"/>
  <c r="K26" i="1"/>
  <c r="K27" i="1" s="1"/>
  <c r="J26" i="1"/>
  <c r="J27" i="1" s="1"/>
  <c r="I26" i="1"/>
  <c r="I27" i="1" s="1"/>
  <c r="H26" i="1"/>
  <c r="H27" i="1" s="1"/>
  <c r="K20" i="1"/>
  <c r="J20" i="1"/>
  <c r="I20" i="1"/>
  <c r="H20" i="1"/>
  <c r="K18" i="1"/>
  <c r="J18" i="1"/>
  <c r="I18" i="1"/>
  <c r="H18" i="1"/>
  <c r="J55" i="1" l="1"/>
  <c r="K55" i="1"/>
  <c r="H41" i="1"/>
  <c r="J41" i="1"/>
  <c r="I41" i="1"/>
  <c r="K41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J130" i="1"/>
  <c r="I130" i="1"/>
  <c r="H130" i="1"/>
  <c r="L178" i="1" l="1"/>
  <c r="H178" i="1"/>
  <c r="W178" i="1"/>
  <c r="V178" i="1"/>
  <c r="U178" i="1"/>
  <c r="T178" i="1"/>
  <c r="S178" i="1"/>
  <c r="R178" i="1"/>
  <c r="Q178" i="1"/>
  <c r="P178" i="1"/>
  <c r="O178" i="1"/>
  <c r="N178" i="1"/>
  <c r="M178" i="1"/>
  <c r="K178" i="1"/>
  <c r="J178" i="1"/>
  <c r="I178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W40" i="1"/>
  <c r="W76" i="1" l="1"/>
  <c r="V76" i="1"/>
  <c r="U76" i="1"/>
  <c r="T76" i="1"/>
  <c r="S76" i="1"/>
  <c r="R76" i="1"/>
  <c r="Q76" i="1"/>
  <c r="P76" i="1"/>
  <c r="O76" i="1"/>
  <c r="N76" i="1"/>
  <c r="M76" i="1"/>
  <c r="L76" i="1"/>
  <c r="J76" i="1"/>
  <c r="I76" i="1"/>
  <c r="H76" i="1"/>
  <c r="K76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L107" i="1" l="1"/>
  <c r="W107" i="1"/>
  <c r="V107" i="1"/>
  <c r="U107" i="1"/>
  <c r="T107" i="1"/>
  <c r="S107" i="1"/>
  <c r="R107" i="1"/>
  <c r="Q107" i="1"/>
  <c r="P107" i="1"/>
  <c r="O107" i="1"/>
  <c r="N107" i="1"/>
  <c r="M107" i="1"/>
  <c r="K107" i="1"/>
  <c r="J107" i="1"/>
  <c r="I107" i="1"/>
  <c r="H107" i="1"/>
  <c r="W156" i="1" l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V149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W51" i="1"/>
  <c r="V51" i="1"/>
  <c r="U51" i="1"/>
  <c r="T51" i="1"/>
  <c r="S51" i="1"/>
  <c r="R51" i="1"/>
  <c r="Q51" i="1"/>
  <c r="P51" i="1"/>
  <c r="O51" i="1"/>
  <c r="N51" i="1"/>
  <c r="M51" i="1"/>
  <c r="L51" i="1"/>
  <c r="V40" i="1"/>
  <c r="U40" i="1"/>
  <c r="T40" i="1"/>
  <c r="S40" i="1"/>
  <c r="R40" i="1"/>
  <c r="Q40" i="1"/>
  <c r="P40" i="1"/>
  <c r="O40" i="1"/>
  <c r="N40" i="1"/>
  <c r="M40" i="1"/>
  <c r="L40" i="1"/>
  <c r="N55" i="1" l="1"/>
  <c r="W55" i="1"/>
  <c r="W94" i="1"/>
  <c r="V94" i="1"/>
  <c r="U94" i="1"/>
  <c r="T94" i="1"/>
  <c r="S94" i="1"/>
  <c r="R94" i="1"/>
  <c r="Q94" i="1"/>
  <c r="P94" i="1"/>
  <c r="O94" i="1"/>
  <c r="N94" i="1"/>
  <c r="M94" i="1"/>
  <c r="K94" i="1"/>
  <c r="J94" i="1"/>
  <c r="I94" i="1"/>
  <c r="L94" i="1"/>
  <c r="H94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O67" i="1"/>
  <c r="N67" i="1"/>
  <c r="M67" i="1"/>
  <c r="L67" i="1"/>
  <c r="W67" i="1"/>
  <c r="V67" i="1"/>
  <c r="U67" i="1"/>
  <c r="T67" i="1"/>
  <c r="S67" i="1"/>
  <c r="R67" i="1"/>
  <c r="Q67" i="1"/>
  <c r="P67" i="1"/>
  <c r="K67" i="1"/>
  <c r="J67" i="1"/>
  <c r="I67" i="1"/>
  <c r="H67" i="1"/>
  <c r="O62" i="1"/>
  <c r="N62" i="1"/>
  <c r="M62" i="1"/>
  <c r="L62" i="1"/>
  <c r="I62" i="1"/>
  <c r="H62" i="1"/>
  <c r="W61" i="1"/>
  <c r="W62" i="1" s="1"/>
  <c r="V61" i="1"/>
  <c r="V62" i="1" s="1"/>
  <c r="U61" i="1"/>
  <c r="U62" i="1" s="1"/>
  <c r="T61" i="1"/>
  <c r="T62" i="1" s="1"/>
  <c r="S61" i="1"/>
  <c r="S62" i="1" s="1"/>
  <c r="R61" i="1"/>
  <c r="R62" i="1" s="1"/>
  <c r="Q61" i="1"/>
  <c r="Q62" i="1" s="1"/>
  <c r="P61" i="1"/>
  <c r="P62" i="1" s="1"/>
  <c r="K62" i="1"/>
  <c r="J62" i="1"/>
  <c r="W38" i="1"/>
  <c r="V38" i="1"/>
  <c r="U38" i="1"/>
  <c r="T38" i="1"/>
  <c r="S38" i="1"/>
  <c r="R38" i="1"/>
  <c r="Q38" i="1"/>
  <c r="P38" i="1"/>
  <c r="O38" i="1"/>
  <c r="N38" i="1"/>
  <c r="M38" i="1"/>
  <c r="L38" i="1"/>
  <c r="O198" i="1"/>
  <c r="O199" i="1" s="1"/>
  <c r="O200" i="1" s="1"/>
  <c r="N198" i="1"/>
  <c r="N199" i="1" s="1"/>
  <c r="N200" i="1" s="1"/>
  <c r="M198" i="1"/>
  <c r="M199" i="1" s="1"/>
  <c r="M200" i="1" s="1"/>
  <c r="L198" i="1"/>
  <c r="L199" i="1" s="1"/>
  <c r="L200" i="1" s="1"/>
  <c r="W198" i="1"/>
  <c r="W199" i="1" s="1"/>
  <c r="W200" i="1" s="1"/>
  <c r="V198" i="1"/>
  <c r="V199" i="1" s="1"/>
  <c r="V200" i="1" s="1"/>
  <c r="U198" i="1"/>
  <c r="U199" i="1" s="1"/>
  <c r="U200" i="1" s="1"/>
  <c r="T198" i="1"/>
  <c r="T199" i="1" s="1"/>
  <c r="T200" i="1" s="1"/>
  <c r="S198" i="1"/>
  <c r="S199" i="1" s="1"/>
  <c r="S200" i="1" s="1"/>
  <c r="R198" i="1"/>
  <c r="R199" i="1" s="1"/>
  <c r="R200" i="1" s="1"/>
  <c r="Q198" i="1"/>
  <c r="Q199" i="1" s="1"/>
  <c r="Q200" i="1" s="1"/>
  <c r="P198" i="1"/>
  <c r="P199" i="1" s="1"/>
  <c r="P200" i="1" s="1"/>
  <c r="K198" i="1"/>
  <c r="K199" i="1" s="1"/>
  <c r="K200" i="1" s="1"/>
  <c r="J198" i="1"/>
  <c r="J199" i="1" s="1"/>
  <c r="J200" i="1" s="1"/>
  <c r="I198" i="1"/>
  <c r="I199" i="1" s="1"/>
  <c r="I200" i="1" s="1"/>
  <c r="H198" i="1"/>
  <c r="H199" i="1" s="1"/>
  <c r="H200" i="1" s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N135" i="1"/>
  <c r="N144" i="1" s="1"/>
  <c r="M135" i="1"/>
  <c r="M144" i="1" s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W80" i="1"/>
  <c r="W85" i="1" s="1"/>
  <c r="V80" i="1"/>
  <c r="V85" i="1" s="1"/>
  <c r="U80" i="1"/>
  <c r="T80" i="1"/>
  <c r="S80" i="1"/>
  <c r="S85" i="1" s="1"/>
  <c r="R80" i="1"/>
  <c r="R85" i="1" s="1"/>
  <c r="Q80" i="1"/>
  <c r="P80" i="1"/>
  <c r="O80" i="1"/>
  <c r="O85" i="1" s="1"/>
  <c r="N80" i="1"/>
  <c r="N85" i="1" s="1"/>
  <c r="M80" i="1"/>
  <c r="L80" i="1"/>
  <c r="K80" i="1"/>
  <c r="K85" i="1" s="1"/>
  <c r="J80" i="1"/>
  <c r="J85" i="1" s="1"/>
  <c r="I80" i="1"/>
  <c r="H80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W135" i="1"/>
  <c r="W144" i="1" s="1"/>
  <c r="V135" i="1"/>
  <c r="V144" i="1" s="1"/>
  <c r="U135" i="1"/>
  <c r="U144" i="1" s="1"/>
  <c r="T135" i="1"/>
  <c r="T144" i="1" s="1"/>
  <c r="S135" i="1"/>
  <c r="S144" i="1" s="1"/>
  <c r="R135" i="1"/>
  <c r="R144" i="1" s="1"/>
  <c r="Q135" i="1"/>
  <c r="Q144" i="1" s="1"/>
  <c r="P135" i="1"/>
  <c r="P144" i="1" s="1"/>
  <c r="O135" i="1"/>
  <c r="O144" i="1" s="1"/>
  <c r="L135" i="1"/>
  <c r="L144" i="1" s="1"/>
  <c r="K135" i="1"/>
  <c r="K144" i="1" s="1"/>
  <c r="J135" i="1"/>
  <c r="J144" i="1" s="1"/>
  <c r="I135" i="1"/>
  <c r="I144" i="1" s="1"/>
  <c r="H135" i="1"/>
  <c r="H144" i="1" s="1"/>
  <c r="K213" i="1"/>
  <c r="K20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W169" i="1"/>
  <c r="W192" i="1" s="1"/>
  <c r="V169" i="1"/>
  <c r="V192" i="1" s="1"/>
  <c r="U169" i="1"/>
  <c r="T169" i="1"/>
  <c r="S169" i="1"/>
  <c r="R169" i="1"/>
  <c r="Q169" i="1"/>
  <c r="P169" i="1"/>
  <c r="O169" i="1"/>
  <c r="N169" i="1"/>
  <c r="M169" i="1"/>
  <c r="L169" i="1"/>
  <c r="K169" i="1"/>
  <c r="K192" i="1" s="1"/>
  <c r="J169" i="1"/>
  <c r="J192" i="1" s="1"/>
  <c r="I169" i="1"/>
  <c r="H16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W152" i="1"/>
  <c r="V152" i="1"/>
  <c r="V162" i="1" s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W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V91" i="1"/>
  <c r="T91" i="1"/>
  <c r="S91" i="1"/>
  <c r="P91" i="1"/>
  <c r="O91" i="1"/>
  <c r="N91" i="1"/>
  <c r="M91" i="1"/>
  <c r="L91" i="1"/>
  <c r="K91" i="1"/>
  <c r="J91" i="1"/>
  <c r="H9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W45" i="1"/>
  <c r="V45" i="1"/>
  <c r="V55" i="1" s="1"/>
  <c r="U45" i="1"/>
  <c r="U55" i="1" s="1"/>
  <c r="T45" i="1"/>
  <c r="T55" i="1" s="1"/>
  <c r="S45" i="1"/>
  <c r="S55" i="1" s="1"/>
  <c r="R45" i="1"/>
  <c r="R55" i="1" s="1"/>
  <c r="Q45" i="1"/>
  <c r="Q55" i="1" s="1"/>
  <c r="P45" i="1"/>
  <c r="P55" i="1" s="1"/>
  <c r="O45" i="1"/>
  <c r="O55" i="1" s="1"/>
  <c r="N45" i="1"/>
  <c r="M45" i="1"/>
  <c r="M55" i="1" s="1"/>
  <c r="L45" i="1"/>
  <c r="L55" i="1" s="1"/>
  <c r="W34" i="1"/>
  <c r="V34" i="1"/>
  <c r="U34" i="1"/>
  <c r="T34" i="1"/>
  <c r="S34" i="1"/>
  <c r="R34" i="1"/>
  <c r="Q34" i="1"/>
  <c r="P34" i="1"/>
  <c r="O34" i="1"/>
  <c r="N34" i="1"/>
  <c r="M34" i="1"/>
  <c r="L34" i="1"/>
  <c r="W26" i="1"/>
  <c r="V26" i="1"/>
  <c r="V27" i="1" s="1"/>
  <c r="U26" i="1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K28" i="1"/>
  <c r="W20" i="1"/>
  <c r="V20" i="1"/>
  <c r="U20" i="1"/>
  <c r="T20" i="1"/>
  <c r="S20" i="1"/>
  <c r="R20" i="1"/>
  <c r="Q20" i="1"/>
  <c r="P20" i="1"/>
  <c r="O20" i="1"/>
  <c r="N20" i="1"/>
  <c r="M20" i="1"/>
  <c r="L20" i="1"/>
  <c r="W18" i="1"/>
  <c r="W21" i="1" s="1"/>
  <c r="W22" i="1" s="1"/>
  <c r="V18" i="1"/>
  <c r="V21" i="1" s="1"/>
  <c r="V22" i="1" s="1"/>
  <c r="U18" i="1"/>
  <c r="U21" i="1" s="1"/>
  <c r="U22" i="1" s="1"/>
  <c r="T18" i="1"/>
  <c r="S18" i="1"/>
  <c r="S21" i="1" s="1"/>
  <c r="S22" i="1" s="1"/>
  <c r="R18" i="1"/>
  <c r="R21" i="1" s="1"/>
  <c r="R22" i="1" s="1"/>
  <c r="Q18" i="1"/>
  <c r="Q21" i="1" s="1"/>
  <c r="Q22" i="1" s="1"/>
  <c r="P18" i="1"/>
  <c r="P21" i="1" s="1"/>
  <c r="P22" i="1" s="1"/>
  <c r="O18" i="1"/>
  <c r="O21" i="1" s="1"/>
  <c r="O22" i="1" s="1"/>
  <c r="N18" i="1"/>
  <c r="N21" i="1" s="1"/>
  <c r="N22" i="1" s="1"/>
  <c r="M18" i="1"/>
  <c r="M21" i="1" s="1"/>
  <c r="M22" i="1" s="1"/>
  <c r="L18" i="1"/>
  <c r="L21" i="1" s="1"/>
  <c r="L22" i="1" s="1"/>
  <c r="K21" i="1"/>
  <c r="K22" i="1" s="1"/>
  <c r="J21" i="1"/>
  <c r="J22" i="1" s="1"/>
  <c r="I21" i="1"/>
  <c r="I22" i="1" s="1"/>
  <c r="L108" i="1" l="1"/>
  <c r="J108" i="1"/>
  <c r="M108" i="1"/>
  <c r="O108" i="1"/>
  <c r="Q108" i="1"/>
  <c r="S108" i="1"/>
  <c r="U108" i="1"/>
  <c r="W108" i="1"/>
  <c r="Q131" i="1"/>
  <c r="U131" i="1"/>
  <c r="H108" i="1"/>
  <c r="I108" i="1"/>
  <c r="K108" i="1"/>
  <c r="N108" i="1"/>
  <c r="P108" i="1"/>
  <c r="R108" i="1"/>
  <c r="T108" i="1"/>
  <c r="V108" i="1"/>
  <c r="M41" i="1"/>
  <c r="O41" i="1"/>
  <c r="Q41" i="1"/>
  <c r="S41" i="1"/>
  <c r="U41" i="1"/>
  <c r="L41" i="1"/>
  <c r="N41" i="1"/>
  <c r="P41" i="1"/>
  <c r="R41" i="1"/>
  <c r="T41" i="1"/>
  <c r="V41" i="1"/>
  <c r="W41" i="1"/>
  <c r="U27" i="1"/>
  <c r="U28" i="1" s="1"/>
  <c r="W27" i="1"/>
  <c r="W28" i="1" s="1"/>
  <c r="S28" i="1"/>
  <c r="L131" i="1"/>
  <c r="P131" i="1"/>
  <c r="T131" i="1"/>
  <c r="J162" i="1"/>
  <c r="R162" i="1"/>
  <c r="K162" i="1"/>
  <c r="S162" i="1"/>
  <c r="Q192" i="1"/>
  <c r="R131" i="1"/>
  <c r="W162" i="1"/>
  <c r="O131" i="1"/>
  <c r="S131" i="1"/>
  <c r="W131" i="1"/>
  <c r="H162" i="1"/>
  <c r="P162" i="1"/>
  <c r="T162" i="1"/>
  <c r="H192" i="1"/>
  <c r="T192" i="1"/>
  <c r="R192" i="1"/>
  <c r="N131" i="1"/>
  <c r="V131" i="1"/>
  <c r="I162" i="1"/>
  <c r="Q162" i="1"/>
  <c r="U162" i="1"/>
  <c r="I192" i="1"/>
  <c r="U192" i="1"/>
  <c r="I85" i="1"/>
  <c r="M85" i="1"/>
  <c r="Q85" i="1"/>
  <c r="U85" i="1"/>
  <c r="P28" i="1"/>
  <c r="S192" i="1"/>
  <c r="P192" i="1"/>
  <c r="O192" i="1"/>
  <c r="N192" i="1"/>
  <c r="M192" i="1"/>
  <c r="L192" i="1"/>
  <c r="O162" i="1"/>
  <c r="N162" i="1"/>
  <c r="M162" i="1"/>
  <c r="L162" i="1"/>
  <c r="M131" i="1"/>
  <c r="I131" i="1"/>
  <c r="K131" i="1"/>
  <c r="H131" i="1"/>
  <c r="J131" i="1"/>
  <c r="H85" i="1"/>
  <c r="L85" i="1"/>
  <c r="P85" i="1"/>
  <c r="T85" i="1"/>
  <c r="Q28" i="1"/>
  <c r="I28" i="1"/>
  <c r="N28" i="1"/>
  <c r="M28" i="1"/>
  <c r="O28" i="1"/>
  <c r="H21" i="1"/>
  <c r="H22" i="1" s="1"/>
  <c r="T21" i="1"/>
  <c r="T22" i="1" s="1"/>
  <c r="H28" i="1"/>
  <c r="J28" i="1"/>
  <c r="L28" i="1"/>
  <c r="R28" i="1"/>
  <c r="T28" i="1"/>
  <c r="V28" i="1" l="1"/>
  <c r="J193" i="1"/>
  <c r="J201" i="1" s="1"/>
  <c r="Q193" i="1"/>
  <c r="Q201" i="1" s="1"/>
  <c r="W193" i="1"/>
  <c r="W201" i="1" s="1"/>
  <c r="T193" i="1"/>
  <c r="T201" i="1" s="1"/>
  <c r="M193" i="1"/>
  <c r="M201" i="1" s="1"/>
  <c r="P193" i="1"/>
  <c r="P201" i="1" s="1"/>
  <c r="O193" i="1"/>
  <c r="O201" i="1" s="1"/>
  <c r="K193" i="1"/>
  <c r="K201" i="1" s="1"/>
  <c r="U193" i="1"/>
  <c r="U201" i="1" s="1"/>
  <c r="I193" i="1"/>
  <c r="I201" i="1" s="1"/>
  <c r="S193" i="1"/>
  <c r="S201" i="1" s="1"/>
  <c r="R193" i="1"/>
  <c r="R201" i="1" s="1"/>
  <c r="V193" i="1"/>
  <c r="N193" i="1"/>
  <c r="N201" i="1" s="1"/>
  <c r="L193" i="1"/>
  <c r="L201" i="1" s="1"/>
  <c r="H193" i="1"/>
  <c r="H201" i="1" s="1"/>
  <c r="V201" i="1" l="1"/>
</calcChain>
</file>

<file path=xl/sharedStrings.xml><?xml version="1.0" encoding="utf-8"?>
<sst xmlns="http://schemas.openxmlformats.org/spreadsheetml/2006/main" count="578" uniqueCount="155">
  <si>
    <t>strateginio veiklos plano</t>
  </si>
  <si>
    <t>2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</si>
  <si>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</si>
  <si>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</si>
  <si>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</si>
  <si>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</si>
  <si>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</si>
  <si>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</si>
  <si>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</si>
  <si>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</si>
  <si>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</si>
  <si>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</si>
  <si>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</si>
  <si>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>turtui įsigyti</t>
  </si>
  <si>
    <t xml:space="preserve">turtui įsigyti </t>
  </si>
  <si>
    <t>iš jų darbo užmokesčiui</t>
  </si>
  <si>
    <t>02. Ekonominio konkurencingumo ir investicijų plėtros programa</t>
  </si>
  <si>
    <t>01</t>
  </si>
  <si>
    <t xml:space="preserve">Sudaryti palankias sąlygas Kupiškio rajono gyventojams užsiimti ūkine veikla </t>
  </si>
  <si>
    <t>Skatinti žemės ūkį rajone ir vykdyti melioracijos darbus</t>
  </si>
  <si>
    <t>Melioracijos statinių Kupiškio rajone priežiūros ir remonto darbų vykdymas</t>
  </si>
  <si>
    <t>04.02.01.01.</t>
  </si>
  <si>
    <t>D</t>
  </si>
  <si>
    <t>B</t>
  </si>
  <si>
    <t>Iš viso:</t>
  </si>
  <si>
    <t>04</t>
  </si>
  <si>
    <t>Vienkartinė parama ūkininkams</t>
  </si>
  <si>
    <t>04.02.01.07.</t>
  </si>
  <si>
    <t>Iš viso uždaviniui:</t>
  </si>
  <si>
    <t>Iš viso tikslui:</t>
  </si>
  <si>
    <t>Skatinti atvykstamąjį turizmą, plėtoti tarptautinius santykius</t>
  </si>
  <si>
    <t>02</t>
  </si>
  <si>
    <t>Plėtoti tarptautinius Savivaldybės santykius ir didinti turizmo paslaugų prieinamumą</t>
  </si>
  <si>
    <t>Verslo ir turizmo plėtros finansavimas</t>
  </si>
  <si>
    <t>04.01.01.01.</t>
  </si>
  <si>
    <t>2</t>
  </si>
  <si>
    <t>04.07.03.01.</t>
  </si>
  <si>
    <t>03</t>
  </si>
  <si>
    <t>Gerinti rajono visuomenės gyvenimo sąlygas, įgyvendinant įvairių fondų remiamus viešosios infrastruktūros investicinius projektus</t>
  </si>
  <si>
    <t>Kurti ir atnaujinti kultūros ir sporto įstaigas</t>
  </si>
  <si>
    <t>08.01.01.02.</t>
  </si>
  <si>
    <t>P</t>
  </si>
  <si>
    <t>I</t>
  </si>
  <si>
    <t>Kupiškio rajono savivaldybės viešosios bibliotekos pastato Kupiškyje, Lauryno Stuokos-Gucevičiaus a. 3A, rekonstravimas</t>
  </si>
  <si>
    <t>08.02.01.01.</t>
  </si>
  <si>
    <t>08.04.01.01.</t>
  </si>
  <si>
    <t>Didinti švietimo ir jaunimo paslaugų prieinamumą, kuriant ar atnaujinant švietimo įstaigų infrastruktūrą</t>
  </si>
  <si>
    <t>09.02.01.01.</t>
  </si>
  <si>
    <t>E</t>
  </si>
  <si>
    <t>VB</t>
  </si>
  <si>
    <t>05</t>
  </si>
  <si>
    <t>Kupiškio rajono švietimo įstaigų modernizavimas ir rekonstravimas</t>
  </si>
  <si>
    <t>06</t>
  </si>
  <si>
    <t>07</t>
  </si>
  <si>
    <t>08</t>
  </si>
  <si>
    <t>09</t>
  </si>
  <si>
    <t>08.02.01.08.</t>
  </si>
  <si>
    <t>10</t>
  </si>
  <si>
    <t>11</t>
  </si>
  <si>
    <t>01.03.02.09.</t>
  </si>
  <si>
    <t xml:space="preserve">Kupiškio miesto viešųjų erdvių sutvarkymas ir pritaikymas poilsiui, sveikatinimui, užimtumui </t>
  </si>
  <si>
    <t>Kupiškio r. Šimonių sen. Šimonių mstl. centrinės dalies viešųjų erdvių sutvarkymas</t>
  </si>
  <si>
    <t xml:space="preserve">Centrinės Kupiškio miesto dalies viešųjų erdvių modernizavimas ir pritaikymas bendruomenės veikloms </t>
  </si>
  <si>
    <t>Mažinti neigiamą poveikį aplinkai bei pritaikyti ją gyventojų reikmėms</t>
  </si>
  <si>
    <t xml:space="preserve">Užterštos rezervuaro parko teritorijos Kupiškyje, Technikos g., sutvarkymas </t>
  </si>
  <si>
    <t>05.03.01.01.</t>
  </si>
  <si>
    <t>05.01.01.01.</t>
  </si>
  <si>
    <t>Buvusios naftos bazės teritorijos Kupiškio r. sav., Noriūnų sen., Noriūnų k., sutvarkymas</t>
  </si>
  <si>
    <t>Įgyvendinti susisiekimo viešosios infrastruktūros modernizavimo projektus</t>
  </si>
  <si>
    <t xml:space="preserve">Autobusų stoties pastato ir viešųjų erdvių Gedimino g. 96, Kupiškio mieste, modernizavimas </t>
  </si>
  <si>
    <t>04.05.01.02.</t>
  </si>
  <si>
    <t>Kupiškio r. Šimonių sen. Migonių k. Vedrupio ir Šimonių mstl. Šimonėlių g. rekonstravimas</t>
  </si>
  <si>
    <t>Kupiškio r. Šepetos k. Saulėtekio g. ir Skodinio g. rekonstravimas</t>
  </si>
  <si>
    <t>Modernizuoti vandens tiekimo ir nuotekų šalinimo sistemą</t>
  </si>
  <si>
    <t xml:space="preserve">Geriamojo vandens tiekimo ir nuotekų tvarkymo infrastruktūros plėtra Kupiškio rajone </t>
  </si>
  <si>
    <t>05.02.01.01.</t>
  </si>
  <si>
    <t>Didinti turistinį rajono potencialą kuriant ar modernizuojant turizmo infrastruktūrą</t>
  </si>
  <si>
    <t>Palėvenės buvusio dominikonų vienuolyno ansamblio restauravimas ir pritaikymas šiuolaikinės visuomenės socialiniams ir ekonominiams poreikiams</t>
  </si>
  <si>
    <t>08.02.01.07.</t>
  </si>
  <si>
    <t>Kulinarinio  paveldo ir tradicinių amatų įgūdžių skatinimas ir išsaugojimas (BELLA CULTURE)</t>
  </si>
  <si>
    <t>Šmito malūno su technologine įranga S. Dariaus ir S. Girėno g. 12A, Kupiškyje, pritaikymas visuomenės ir turizmo poreikiams</t>
  </si>
  <si>
    <t>Mažinti socialinę atskirtį rajone modernizuojant socialinių paslaugų įstaigas</t>
  </si>
  <si>
    <t>10.04.01.01.</t>
  </si>
  <si>
    <t>Kompleksinių paslaugų šeimai teikimas Kupiškio rajono savivaldybėje</t>
  </si>
  <si>
    <t>Sveikos gyvensenos skatinimas Kupiškio rajono savivaldybėje</t>
  </si>
  <si>
    <t xml:space="preserve">Spręsti gyvenamojo būsto problemą rajone   </t>
  </si>
  <si>
    <t>Įsigyti ir prižiūrėti socialinius būstus rajone</t>
  </si>
  <si>
    <t>Socialinio būsto fondo plėtra Kupiškio rajono savivaldybėje</t>
  </si>
  <si>
    <t>06.01.01.01.</t>
  </si>
  <si>
    <t>Iš viso programai:</t>
  </si>
  <si>
    <t>Finansavimo šaltinių suvestinė</t>
  </si>
  <si>
    <t>FINANSAVIMO ŠALTINIAI</t>
  </si>
  <si>
    <t>Savivaldybės lėšos, iš viso:</t>
  </si>
  <si>
    <t>Savivaldybės biudžeto lėšos (B)</t>
  </si>
  <si>
    <t>Biudžetinių įstaigų pajamų įmokos (S)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</si>
  <si>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</si>
  <si>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</si>
  <si>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</si>
  <si>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</si>
  <si>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</si>
  <si>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Kiti finansavimo šaltiniai, iš viso:</t>
  </si>
  <si>
    <t>Europos Sąjungos lėšos (E)</t>
  </si>
  <si>
    <t>Valstybės biudžeto lėšos (VB)</t>
  </si>
  <si>
    <t xml:space="preserve"> </t>
  </si>
  <si>
    <t>Kupiškio miesto 2016–2023 metų vietos plėtros strategijos įgyvendinimo projektai</t>
  </si>
  <si>
    <t>10.09.01.01.</t>
  </si>
  <si>
    <t>07.02.01.01.</t>
  </si>
  <si>
    <t>12</t>
  </si>
  <si>
    <t>Transporto infrastruktūros modernizavimas Kupiškio mieste S. Dariaus ir S. Girėno g., Topolių g. ir Račiupėnų g.</t>
  </si>
  <si>
    <t>07.04.01.02.</t>
  </si>
  <si>
    <t>Buvusios naftos bazės teritorijos Kupiškio r. sav., Noriūnų sen., Rudilių k., sutvarkymas</t>
  </si>
  <si>
    <t>09.01.01.01</t>
  </si>
  <si>
    <t>Kupiškio rajono savivaldybės administracinio pastato energetinio efektyvumo didinimas</t>
  </si>
  <si>
    <t>Pirminės asmens sveikatos priežiūros veiklos efektyvumo didinimas Kupiškio rajono savivaldybėje</t>
  </si>
  <si>
    <t>Priemonių, gerinančių ambulatorinių sveikatos priežiūros paslaugų prieinamumą tuberkulioze sergantiems asmenims, įgyvendinimas Kupiškio rajone</t>
  </si>
  <si>
    <t>Atsinaujinančios energetikos elektrinės pritaikymas Kupiškio Lauryno Stuokos-Gucevičiaus gimnazijai siekiant sumažinti išmetamų šiltnamio efektą sukeliančių dujų kiekį</t>
  </si>
  <si>
    <t>Ikimokyklinio ir bendrojo ugdymo mokyklų veiklos tobulinimas</t>
  </si>
  <si>
    <t>Kraštovaizdžio apsauga Kupiškio rajono savivaldybėje</t>
  </si>
  <si>
    <t>13</t>
  </si>
  <si>
    <t>Integruotų priklausomybės ligų gydymo paslaugų kokybės ir prieinamumo gerinimas</t>
  </si>
  <si>
    <t>U</t>
  </si>
  <si>
    <t>14</t>
  </si>
  <si>
    <t>Savivaldybės ugdymo įstaigų Sporto rėmimo fondo lėšomis finansuojami projektai</t>
  </si>
  <si>
    <t>Kupiškio rajono Kreipšių kaimo Vėželių gatvės (6v14) ir Skapiškio miestelio Trumposios gatvės (6v30) kapitalinis remontas</t>
  </si>
  <si>
    <t>06.04.01.01.</t>
  </si>
  <si>
    <t>Kupiškio rajono 2016–2023 metų integruotos vietos plėtros strategijos įgyvendinimo lėšomis iš dalies finansuojami projektai</t>
  </si>
  <si>
    <t>Kupiškio rajono Žaidelių kaimo apšvietimo inžinerinių tinklų plėtra</t>
  </si>
  <si>
    <t>04.01.02.01.</t>
  </si>
  <si>
    <t>Rokiškio rajono, Kupiškio rajono ir Visagino savivaldybių mokyklų sveikatos kabinetų atnaujinimas</t>
  </si>
  <si>
    <t>Kupiškio miesto privačių namų centralizuotosios nuotekų surinkimo arba nuotekų išvado prijungimas prie esamos centralizuotos infrastruktūros</t>
  </si>
  <si>
    <t>Atsinaujinančių energijos išteklių panaudojimas visuomeninės paskirties pastatuose</t>
  </si>
  <si>
    <t>Biržų, Kupiškio, Pasvalio ir Rokiškio rajonų savivaldybes jungiančių turizmo trasų ir turizmo maršrutų informacinės infrastruktūros plėtra</t>
  </si>
  <si>
    <t>Bendruomeninių vaikų globos namų steigimas ir vaikų dienos centrų tinklo plėtra Kupiškio rajono savivaldybėje</t>
  </si>
  <si>
    <t>Mobiliai 2021</t>
  </si>
  <si>
    <t>Maisto / virtuvės atliekų apdorojimo pajėgumų sukūrimas Panevėžio regione</t>
  </si>
  <si>
    <t>Patvirtintos 2021 m. išlaidos</t>
  </si>
  <si>
    <t>2023 metų išlaidų projektas</t>
  </si>
  <si>
    <t>Patvirtinti       2021 m. asignavimai</t>
  </si>
  <si>
    <t>2023 m. išlaidų plano projektas</t>
  </si>
  <si>
    <t>Užtikrinti efektyvų savivaldos darbą keliant Savivaldybės administracijoje dirbančių asmenų darbinę kvalifikaciją ir didinant Savivaldybės administracijos darbo viešumą ir skaidrumą</t>
  </si>
  <si>
    <t xml:space="preserve">Sudaryti palankias sąlygas gyvenimui, darbui ir poilsiui savivaldybėje, kompleksiškai įgyvendinant viešosios infrastruktūros modernizavimo projektus                                                                                                                                                                                            </t>
  </si>
  <si>
    <t>Gyventojų būstų prijungimas prie centralizuotų nuotekų tinklų Kupiškio m.</t>
  </si>
  <si>
    <t>Prioritetinė geriamojo vandens tiekimo ir buitinių nuotekų šalinimo infrastruktūros plėtra Kupiškio mieste ir Aukštupėnų kaime</t>
  </si>
  <si>
    <t>Kupiškio kūrybinė laboratorija „KupoDanga“: tapatumo paieškos meno erdvėje</t>
  </si>
  <si>
    <t>Sveikatingumo ir sporto komplekso Kupiškyje, K. Šimonio g. 1A, statyba</t>
  </si>
  <si>
    <t xml:space="preserve">Viešojo sektoriaus paslaugų kokybės stiprinimas              </t>
  </si>
  <si>
    <t xml:space="preserve">Kupiškio rajono savivaldybės  2022–2024 metų </t>
  </si>
  <si>
    <r>
      <t xml:space="preserve">2022–2024 METŲ KUPIŠKIO RAJONO SAVIVALDYBĖ
   </t>
    </r>
    <r>
      <rPr>
        <sz val="10"/>
        <rFont val="Times New Roman"/>
        <family val="1"/>
        <charset val="186"/>
      </rPr>
      <t>(Savivaldybės arba įstaigos pavadinimas)</t>
    </r>
    <r>
      <rPr>
        <sz val="12"/>
        <rFont val="Times New Roman"/>
        <family val="1"/>
        <charset val="186"/>
      </rPr>
      <t xml:space="preserve">
EKONOMINIO KONKURENCINGUMO IR INVESTICIJŲ PLĖTROS  PROGRAMOS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>(programos  pavadinimas)</t>
    </r>
    <r>
      <rPr>
        <sz val="12"/>
        <rFont val="Times New Roman"/>
        <family val="1"/>
        <charset val="186"/>
      </rPr>
      <t xml:space="preserve">
TIKSLŲ, UŽDAVINIŲ IR PRIEMONIŲ IŠLAIDŲ SUVESTINĖ
</t>
    </r>
  </si>
  <si>
    <t>Patvirtintos 2022 m. išlaidos</t>
  </si>
  <si>
    <t>2024 metų išlaidų projektas</t>
  </si>
  <si>
    <t>Patvirtinti       2022 m. asignavimai</t>
  </si>
  <si>
    <t>2024 m. išlaidų plano projektas</t>
  </si>
  <si>
    <t>29</t>
  </si>
  <si>
    <t>26, 37–45</t>
  </si>
  <si>
    <t>Lėšos ugdymo reikmėms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</si>
</sst>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0.0"/>
  </numFmts>
  <fonts count="10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</font>
    <font>
      <b/>
      <i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Calibri"/>
      <family val="2"/>
      <charset val="186"/>
    </font>
    <font>
      <i/>
      <sz val="12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2" fillId="9" borderId="4" xfId="0" applyFont="1" applyFill="1" applyBorder="1" applyAlignment="1">
      <alignment wrapText="1"/>
    </xf>
    <xf numFmtId="164" fontId="2" fillId="9" borderId="1" xfId="0" applyNumberFormat="1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9" borderId="1" xfId="0" applyNumberFormat="1" applyFont="1" applyFill="1" applyBorder="1" applyAlignment="1">
      <alignment horizontal="right" wrapText="1"/>
    </xf>
    <xf numFmtId="0" fontId="4" fillId="10" borderId="1" xfId="0" applyFont="1" applyFill="1" applyBorder="1" applyAlignment="1">
      <alignment wrapText="1"/>
    </xf>
    <xf numFmtId="164" fontId="4" fillId="10" borderId="1" xfId="0" applyNumberFormat="1" applyFont="1" applyFill="1" applyBorder="1" applyAlignment="1">
      <alignment wrapText="1"/>
    </xf>
    <xf numFmtId="165" fontId="2" fillId="9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49" fontId="2" fillId="9" borderId="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wrapText="1"/>
    </xf>
    <xf numFmtId="0" fontId="2" fillId="9" borderId="1" xfId="0" applyFont="1" applyFill="1" applyBorder="1" applyAlignment="1">
      <alignment wrapText="1"/>
    </xf>
    <xf numFmtId="49" fontId="2" fillId="9" borderId="3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49" fontId="2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wrapText="1"/>
    </xf>
    <xf numFmtId="164" fontId="4" fillId="8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vertical="center"/>
    </xf>
    <xf numFmtId="164" fontId="7" fillId="7" borderId="1" xfId="0" applyNumberFormat="1" applyFont="1" applyFill="1" applyBorder="1" applyAlignment="1">
      <alignment wrapText="1"/>
    </xf>
    <xf numFmtId="164" fontId="2" fillId="9" borderId="1" xfId="0" applyNumberFormat="1" applyFont="1" applyFill="1" applyBorder="1" applyAlignment="1">
      <alignment horizontal="right" wrapText="1"/>
    </xf>
    <xf numFmtId="0" fontId="7" fillId="0" borderId="0" xfId="0" applyFont="1"/>
    <xf numFmtId="0" fontId="2" fillId="8" borderId="1" xfId="0" quotePrefix="1" applyFont="1" applyFill="1" applyBorder="1" applyAlignment="1">
      <alignment horizontal="center" vertical="center" wrapText="1"/>
    </xf>
    <xf numFmtId="0" fontId="2" fillId="7" borderId="1" xfId="0" quotePrefix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wrapText="1"/>
    </xf>
    <xf numFmtId="49" fontId="7" fillId="5" borderId="2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wrapText="1"/>
    </xf>
    <xf numFmtId="164" fontId="7" fillId="5" borderId="0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164" fontId="7" fillId="4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9" borderId="1" xfId="0" quotePrefix="1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9" fillId="9" borderId="4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164" fontId="7" fillId="8" borderId="1" xfId="0" applyNumberFormat="1" applyFont="1" applyFill="1" applyBorder="1" applyAlignment="1">
      <alignment horizontal="right" wrapText="1"/>
    </xf>
    <xf numFmtId="0" fontId="7" fillId="7" borderId="6" xfId="0" applyFont="1" applyFill="1" applyBorder="1" applyAlignment="1">
      <alignment horizontal="right"/>
    </xf>
    <xf numFmtId="0" fontId="7" fillId="7" borderId="7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9" borderId="8" xfId="0" applyNumberFormat="1" applyFont="1" applyFill="1" applyBorder="1" applyAlignment="1">
      <alignment horizontal="left" vertical="center" wrapText="1"/>
    </xf>
    <xf numFmtId="49" fontId="2" fillId="9" borderId="2" xfId="0" applyNumberFormat="1" applyFont="1" applyFill="1" applyBorder="1" applyAlignment="1">
      <alignment horizontal="left" vertical="center" wrapText="1"/>
    </xf>
    <xf numFmtId="49" fontId="2" fillId="9" borderId="8" xfId="0" applyNumberFormat="1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/>
    </xf>
    <xf numFmtId="49" fontId="2" fillId="9" borderId="8" xfId="0" applyNumberFormat="1" applyFont="1" applyFill="1" applyBorder="1" applyAlignment="1">
      <alignment horizontal="center" vertical="center"/>
    </xf>
    <xf numFmtId="49" fontId="2" fillId="9" borderId="2" xfId="0" applyNumberFormat="1" applyFont="1" applyFill="1" applyBorder="1" applyAlignment="1">
      <alignment horizontal="center" vertical="center"/>
    </xf>
    <xf numFmtId="49" fontId="2" fillId="9" borderId="3" xfId="0" applyNumberFormat="1" applyFont="1" applyFill="1" applyBorder="1" applyAlignment="1">
      <alignment horizontal="center" vertical="center" wrapText="1"/>
    </xf>
    <xf numFmtId="49" fontId="4" fillId="8" borderId="6" xfId="0" applyNumberFormat="1" applyFont="1" applyFill="1" applyBorder="1" applyAlignment="1">
      <alignment horizontal="right" vertical="center"/>
    </xf>
    <xf numFmtId="49" fontId="4" fillId="8" borderId="7" xfId="0" applyNumberFormat="1" applyFont="1" applyFill="1" applyBorder="1" applyAlignment="1">
      <alignment horizontal="right" vertical="center"/>
    </xf>
    <xf numFmtId="49" fontId="4" fillId="8" borderId="4" xfId="0" applyNumberFormat="1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0" fontId="4" fillId="7" borderId="4" xfId="0" applyFont="1" applyFill="1" applyBorder="1" applyAlignment="1">
      <alignment horizontal="right"/>
    </xf>
    <xf numFmtId="49" fontId="4" fillId="7" borderId="6" xfId="0" applyNumberFormat="1" applyFont="1" applyFill="1" applyBorder="1" applyAlignment="1">
      <alignment horizontal="right" vertical="center"/>
    </xf>
    <xf numFmtId="49" fontId="4" fillId="7" borderId="7" xfId="0" applyNumberFormat="1" applyFont="1" applyFill="1" applyBorder="1" applyAlignment="1">
      <alignment horizontal="right" vertical="center"/>
    </xf>
    <xf numFmtId="49" fontId="4" fillId="7" borderId="4" xfId="0" applyNumberFormat="1" applyFont="1" applyFill="1" applyBorder="1" applyAlignment="1">
      <alignment horizontal="right" vertical="center"/>
    </xf>
    <xf numFmtId="49" fontId="5" fillId="8" borderId="3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7" borderId="8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9" borderId="3" xfId="0" applyNumberFormat="1" applyFont="1" applyFill="1" applyBorder="1" applyAlignment="1">
      <alignment horizontal="left" vertical="center" wrapText="1"/>
    </xf>
    <xf numFmtId="49" fontId="2" fillId="8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wrapText="1"/>
    </xf>
    <xf numFmtId="164" fontId="7" fillId="4" borderId="6" xfId="0" applyNumberFormat="1" applyFont="1" applyFill="1" applyBorder="1" applyAlignment="1">
      <alignment horizontal="left" wrapText="1"/>
    </xf>
    <xf numFmtId="164" fontId="7" fillId="4" borderId="7" xfId="0" applyNumberFormat="1" applyFont="1" applyFill="1" applyBorder="1" applyAlignment="1">
      <alignment horizontal="left" wrapText="1"/>
    </xf>
    <xf numFmtId="164" fontId="7" fillId="4" borderId="4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right" vertical="center"/>
    </xf>
    <xf numFmtId="49" fontId="7" fillId="5" borderId="7" xfId="0" applyNumberFormat="1" applyFont="1" applyFill="1" applyBorder="1" applyAlignment="1">
      <alignment horizontal="right" vertical="center"/>
    </xf>
    <xf numFmtId="49" fontId="7" fillId="5" borderId="4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left" vertical="center" wrapText="1"/>
    </xf>
    <xf numFmtId="0" fontId="7" fillId="11" borderId="7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8" borderId="6" xfId="0" applyNumberFormat="1" applyFont="1" applyFill="1" applyBorder="1" applyAlignment="1">
      <alignment horizontal="left" vertical="center"/>
    </xf>
    <xf numFmtId="49" fontId="4" fillId="8" borderId="7" xfId="0" applyNumberFormat="1" applyFont="1" applyFill="1" applyBorder="1" applyAlignment="1">
      <alignment horizontal="left" vertical="center"/>
    </xf>
    <xf numFmtId="49" fontId="4" fillId="8" borderId="4" xfId="0" applyNumberFormat="1" applyFont="1" applyFill="1" applyBorder="1" applyAlignment="1">
      <alignment horizontal="left" vertical="center"/>
    </xf>
    <xf numFmtId="49" fontId="4" fillId="7" borderId="6" xfId="0" applyNumberFormat="1" applyFont="1" applyFill="1" applyBorder="1" applyAlignment="1">
      <alignment horizontal="left" vertical="center"/>
    </xf>
    <xf numFmtId="49" fontId="4" fillId="7" borderId="7" xfId="0" applyNumberFormat="1" applyFont="1" applyFill="1" applyBorder="1" applyAlignment="1">
      <alignment horizontal="left" vertical="center"/>
    </xf>
    <xf numFmtId="49" fontId="4" fillId="7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5" fillId="9" borderId="3" xfId="0" applyNumberFormat="1" applyFont="1" applyFill="1" applyBorder="1" applyAlignment="1">
      <alignment horizontal="left" vertical="center" wrapText="1"/>
    </xf>
    <xf numFmtId="49" fontId="5" fillId="9" borderId="8" xfId="0" applyNumberFormat="1" applyFont="1" applyFill="1" applyBorder="1" applyAlignment="1">
      <alignment horizontal="left" vertical="center" wrapText="1"/>
    </xf>
    <xf numFmtId="49" fontId="5" fillId="9" borderId="2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49" fontId="2" fillId="9" borderId="3" xfId="0" applyNumberFormat="1" applyFont="1" applyFill="1" applyBorder="1" applyAlignment="1">
      <alignment horizontal="left" vertical="top" wrapText="1"/>
    </xf>
    <xf numFmtId="49" fontId="2" fillId="9" borderId="8" xfId="0" applyNumberFormat="1" applyFont="1" applyFill="1" applyBorder="1" applyAlignment="1">
      <alignment horizontal="left" vertical="top" wrapText="1"/>
    </xf>
    <xf numFmtId="49" fontId="2" fillId="9" borderId="2" xfId="0" applyNumberFormat="1" applyFont="1" applyFill="1" applyBorder="1" applyAlignment="1">
      <alignment horizontal="left" vertical="top" wrapText="1"/>
    </xf>
    <xf numFmtId="49" fontId="2" fillId="9" borderId="8" xfId="0" quotePrefix="1" applyNumberFormat="1" applyFont="1" applyFill="1" applyBorder="1" applyAlignment="1">
      <alignment horizontal="left" vertical="center" wrapText="1"/>
    </xf>
    <xf numFmtId="49" fontId="2" fillId="9" borderId="2" xfId="0" quotePrefix="1" applyNumberFormat="1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2" fillId="8" borderId="3" xfId="0" quotePrefix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7" borderId="3" xfId="0" quotePrefix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/>
    </xf>
    <xf numFmtId="49" fontId="2" fillId="8" borderId="3" xfId="1" applyNumberFormat="1" applyFont="1" applyFill="1" applyBorder="1" applyAlignment="1">
      <alignment horizontal="center" vertical="center" wrapText="1"/>
    </xf>
    <xf numFmtId="49" fontId="2" fillId="8" borderId="8" xfId="1" applyNumberFormat="1" applyFont="1" applyFill="1" applyBorder="1" applyAlignment="1">
      <alignment horizontal="center" vertical="center" wrapText="1"/>
    </xf>
    <xf numFmtId="49" fontId="2" fillId="8" borderId="2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7" fillId="4" borderId="6" xfId="0" applyNumberFormat="1" applyFont="1" applyFill="1" applyBorder="1" applyAlignment="1">
      <alignment horizontal="center" wrapText="1"/>
    </xf>
    <xf numFmtId="164" fontId="7" fillId="4" borderId="7" xfId="0" applyNumberFormat="1" applyFont="1" applyFill="1" applyBorder="1" applyAlignment="1">
      <alignment horizontal="center" wrapText="1"/>
    </xf>
    <xf numFmtId="164" fontId="7" fillId="4" borderId="4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8" borderId="3" xfId="0" quotePrefix="1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7" borderId="3" xfId="0" quotePrefix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2" xfId="0" applyFont="1" applyBorder="1"/>
    <xf numFmtId="0" fontId="2" fillId="0" borderId="0" xfId="0" applyFont="1" applyAlignment="1">
      <alignment horizontal="left"/>
    </xf>
  </cellXfs>
  <cellStyles count="2">
    <cellStyle name="Įprastas" xfId="0" builtinId="0"/>
    <cellStyle name="Kablelis" xfId="1" builtinId="3"/>
  </cellStyles>
  <dxfs count="0"/>
  <tableStyles count="0" defaultTableStyle="TableStyleMedium9" defaultPivotStyle="PivotStyleLight16"/>
  <colors>
    <mruColors>
      <color rgb="FF99CC00"/>
      <color rgb="FF9BBB5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0"/>
  <sheetViews>
    <sheetView tabSelected="1" showRuler="0" topLeftCell="A199" zoomScaleNormal="100" zoomScaleSheetLayoutView="90" zoomScalePageLayoutView="80" workbookViewId="0">
      <selection activeCell="A207" sqref="A207:J207"/>
    </sheetView>
  </sheetViews>
  <sheetFormatPr defaultColWidth="8.5703125" defaultRowHeight="15.75" x14ac:dyDescent="0.25"/>
  <cols>
    <col min="1" max="1" width="5.28515625" style="15" customWidth="1"/>
    <col min="2" max="2" width="4.7109375" style="15" customWidth="1"/>
    <col min="3" max="3" width="4.5703125" style="15" customWidth="1"/>
    <col min="4" max="4" width="28.7109375" style="15" customWidth="1"/>
    <col min="5" max="5" width="12.5703125" style="15" customWidth="1"/>
    <col min="6" max="6" width="7.42578125" style="15" customWidth="1"/>
    <col min="7" max="7" width="6.28515625" style="15" customWidth="1"/>
    <col min="8" max="8" width="10.5703125" style="15" customWidth="1"/>
    <col min="9" max="9" width="7.42578125" style="15" customWidth="1"/>
    <col min="10" max="10" width="7.7109375" style="15" customWidth="1"/>
    <col min="11" max="12" width="8.140625" style="15" customWidth="1"/>
    <col min="13" max="13" width="8.7109375" style="15" bestFit="1" customWidth="1"/>
    <col min="14" max="14" width="7.28515625" style="15" customWidth="1"/>
    <col min="15" max="15" width="8.42578125" style="15" customWidth="1"/>
    <col min="16" max="16" width="8.28515625" style="15" customWidth="1"/>
    <col min="17" max="17" width="7.7109375" style="15" customWidth="1"/>
    <col min="18" max="18" width="8.28515625" style="15" customWidth="1"/>
    <col min="19" max="19" width="8.42578125" style="15" customWidth="1"/>
    <col min="20" max="20" width="9.28515625" style="15" customWidth="1"/>
    <col min="21" max="22" width="7.28515625" style="15" customWidth="1"/>
    <col min="23" max="23" width="8.85546875" style="15" customWidth="1"/>
    <col min="24" max="24" width="0.28515625" style="15" hidden="1" customWidth="1"/>
    <col min="25" max="25" width="8.5703125" style="15" hidden="1" customWidth="1"/>
    <col min="26" max="26" width="2.28515625" style="15" hidden="1" customWidth="1"/>
    <col min="27" max="27" width="5.7109375" style="15" hidden="1" customWidth="1"/>
    <col min="28" max="16384" width="8.5703125" style="15"/>
  </cols>
  <sheetData>
    <row r="1" spans="1:24" x14ac:dyDescent="0.25">
      <c r="R1" s="198" t="s">
        <v>146</v>
      </c>
      <c r="S1" s="198"/>
      <c r="T1" s="198"/>
      <c r="U1" s="198"/>
      <c r="V1" s="198"/>
      <c r="W1" s="198"/>
    </row>
    <row r="2" spans="1:24" x14ac:dyDescent="0.25">
      <c r="R2" s="15" t="s">
        <v>0</v>
      </c>
    </row>
    <row r="3" spans="1:24" x14ac:dyDescent="0.25">
      <c r="R3" s="15" t="s">
        <v>1</v>
      </c>
    </row>
    <row r="4" spans="1:24" ht="15" customHeight="1" x14ac:dyDescent="0.25">
      <c r="R4" s="107"/>
      <c r="S4" s="107"/>
      <c r="T4" s="107"/>
      <c r="U4" s="107"/>
      <c r="V4" s="107"/>
      <c r="W4" s="107"/>
    </row>
    <row r="5" spans="1:24" ht="0.75" customHeight="1" x14ac:dyDescent="0.25">
      <c r="R5" s="16"/>
      <c r="S5" s="16"/>
      <c r="T5" s="16"/>
      <c r="U5" s="16"/>
      <c r="V5" s="16"/>
      <c r="W5" s="16"/>
    </row>
    <row r="6" spans="1:24" ht="102.75" customHeight="1" x14ac:dyDescent="0.25">
      <c r="D6" s="108" t="s">
        <v>147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24" ht="15" customHeight="1" x14ac:dyDescent="0.25">
      <c r="V7" s="15" t="s">
        <v>2</v>
      </c>
    </row>
    <row r="8" spans="1:24" ht="15.75" customHeight="1" x14ac:dyDescent="0.25">
      <c r="A8" s="109" t="s">
        <v>3</v>
      </c>
      <c r="B8" s="109" t="s">
        <v>4</v>
      </c>
      <c r="C8" s="109" t="s">
        <v>5</v>
      </c>
      <c r="D8" s="112" t="s">
        <v>6</v>
      </c>
      <c r="E8" s="113" t="s">
        <v>7</v>
      </c>
      <c r="F8" s="113" t="s">
        <v>8</v>
      </c>
      <c r="G8" s="113" t="s">
        <v>9</v>
      </c>
      <c r="H8" s="112" t="s">
        <v>135</v>
      </c>
      <c r="I8" s="112"/>
      <c r="J8" s="112"/>
      <c r="K8" s="112"/>
      <c r="L8" s="112" t="s">
        <v>148</v>
      </c>
      <c r="M8" s="112"/>
      <c r="N8" s="112"/>
      <c r="O8" s="112"/>
      <c r="P8" s="116" t="s">
        <v>136</v>
      </c>
      <c r="Q8" s="117"/>
      <c r="R8" s="117"/>
      <c r="S8" s="118"/>
      <c r="T8" s="112" t="s">
        <v>149</v>
      </c>
      <c r="U8" s="112"/>
      <c r="V8" s="112"/>
      <c r="W8" s="112"/>
    </row>
    <row r="9" spans="1:24" ht="15" customHeight="1" x14ac:dyDescent="0.25">
      <c r="A9" s="110"/>
      <c r="B9" s="110"/>
      <c r="C9" s="110"/>
      <c r="D9" s="112"/>
      <c r="E9" s="114"/>
      <c r="F9" s="114"/>
      <c r="G9" s="114"/>
      <c r="H9" s="113" t="s">
        <v>10</v>
      </c>
      <c r="I9" s="112" t="s">
        <v>11</v>
      </c>
      <c r="J9" s="112"/>
      <c r="K9" s="112"/>
      <c r="L9" s="113" t="s">
        <v>10</v>
      </c>
      <c r="M9" s="112" t="s">
        <v>11</v>
      </c>
      <c r="N9" s="112"/>
      <c r="O9" s="112"/>
      <c r="P9" s="113" t="s">
        <v>10</v>
      </c>
      <c r="Q9" s="116" t="s">
        <v>11</v>
      </c>
      <c r="R9" s="117"/>
      <c r="S9" s="118"/>
      <c r="T9" s="113" t="s">
        <v>10</v>
      </c>
      <c r="U9" s="112" t="s">
        <v>11</v>
      </c>
      <c r="V9" s="112"/>
      <c r="W9" s="112"/>
    </row>
    <row r="10" spans="1:24" ht="15" customHeight="1" x14ac:dyDescent="0.25">
      <c r="A10" s="110"/>
      <c r="B10" s="110"/>
      <c r="C10" s="110"/>
      <c r="D10" s="112"/>
      <c r="E10" s="114"/>
      <c r="F10" s="114"/>
      <c r="G10" s="114"/>
      <c r="H10" s="114"/>
      <c r="I10" s="112" t="s">
        <v>12</v>
      </c>
      <c r="J10" s="112"/>
      <c r="K10" s="113" t="s">
        <v>13</v>
      </c>
      <c r="L10" s="114"/>
      <c r="M10" s="112" t="s">
        <v>12</v>
      </c>
      <c r="N10" s="112"/>
      <c r="O10" s="113" t="s">
        <v>14</v>
      </c>
      <c r="P10" s="114"/>
      <c r="Q10" s="116" t="s">
        <v>12</v>
      </c>
      <c r="R10" s="118"/>
      <c r="S10" s="113" t="s">
        <v>14</v>
      </c>
      <c r="T10" s="114"/>
      <c r="U10" s="112" t="s">
        <v>12</v>
      </c>
      <c r="V10" s="112"/>
      <c r="W10" s="113" t="s">
        <v>14</v>
      </c>
    </row>
    <row r="11" spans="1:24" ht="96.75" customHeight="1" x14ac:dyDescent="0.25">
      <c r="A11" s="111"/>
      <c r="B11" s="111"/>
      <c r="C11" s="111"/>
      <c r="D11" s="112"/>
      <c r="E11" s="115"/>
      <c r="F11" s="115"/>
      <c r="G11" s="115"/>
      <c r="H11" s="115"/>
      <c r="I11" s="17" t="s">
        <v>10</v>
      </c>
      <c r="J11" s="17" t="s">
        <v>15</v>
      </c>
      <c r="K11" s="115"/>
      <c r="L11" s="115"/>
      <c r="M11" s="17" t="s">
        <v>10</v>
      </c>
      <c r="N11" s="17" t="s">
        <v>15</v>
      </c>
      <c r="O11" s="115"/>
      <c r="P11" s="115"/>
      <c r="Q11" s="17" t="s">
        <v>10</v>
      </c>
      <c r="R11" s="17" t="s">
        <v>15</v>
      </c>
      <c r="S11" s="115"/>
      <c r="T11" s="115"/>
      <c r="U11" s="17" t="s">
        <v>10</v>
      </c>
      <c r="V11" s="17" t="s">
        <v>15</v>
      </c>
      <c r="W11" s="115"/>
    </row>
    <row r="12" spans="1:24" ht="8.25" hidden="1" customHeight="1" x14ac:dyDescent="0.25">
      <c r="A12" s="126" t="s">
        <v>103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8"/>
    </row>
    <row r="13" spans="1:24" ht="25.9" customHeight="1" x14ac:dyDescent="0.25">
      <c r="A13" s="129" t="s">
        <v>16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1"/>
    </row>
    <row r="14" spans="1:24" ht="25.9" customHeight="1" x14ac:dyDescent="0.25">
      <c r="A14" s="18" t="s">
        <v>17</v>
      </c>
      <c r="B14" s="132" t="s">
        <v>18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4"/>
    </row>
    <row r="15" spans="1:24" ht="25.15" customHeight="1" x14ac:dyDescent="0.25">
      <c r="A15" s="19" t="s">
        <v>17</v>
      </c>
      <c r="B15" s="20" t="s">
        <v>17</v>
      </c>
      <c r="C15" s="51" t="s">
        <v>19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</row>
    <row r="16" spans="1:24" ht="28.5" customHeight="1" x14ac:dyDescent="0.25">
      <c r="A16" s="119" t="s">
        <v>17</v>
      </c>
      <c r="B16" s="121" t="s">
        <v>17</v>
      </c>
      <c r="C16" s="79" t="s">
        <v>17</v>
      </c>
      <c r="D16" s="123" t="s">
        <v>20</v>
      </c>
      <c r="E16" s="125" t="s">
        <v>21</v>
      </c>
      <c r="F16" s="125">
        <v>2</v>
      </c>
      <c r="G16" s="5" t="s">
        <v>22</v>
      </c>
      <c r="H16" s="42">
        <v>201</v>
      </c>
      <c r="I16" s="42">
        <v>201</v>
      </c>
      <c r="J16" s="42">
        <v>0</v>
      </c>
      <c r="K16" s="42">
        <v>0</v>
      </c>
      <c r="L16" s="42">
        <v>201</v>
      </c>
      <c r="M16" s="42">
        <v>201</v>
      </c>
      <c r="N16" s="42">
        <v>0</v>
      </c>
      <c r="O16" s="42">
        <v>0</v>
      </c>
      <c r="P16" s="42">
        <v>211</v>
      </c>
      <c r="Q16" s="42">
        <v>211</v>
      </c>
      <c r="R16" s="42">
        <v>0</v>
      </c>
      <c r="S16" s="42">
        <v>0</v>
      </c>
      <c r="T16" s="42">
        <v>211</v>
      </c>
      <c r="U16" s="42">
        <v>211</v>
      </c>
      <c r="V16" s="42">
        <v>0</v>
      </c>
      <c r="W16" s="42">
        <v>0</v>
      </c>
      <c r="X16" s="21"/>
    </row>
    <row r="17" spans="1:24" ht="28.5" customHeight="1" x14ac:dyDescent="0.25">
      <c r="A17" s="135"/>
      <c r="B17" s="136"/>
      <c r="C17" s="54"/>
      <c r="D17" s="137"/>
      <c r="E17" s="138"/>
      <c r="F17" s="138"/>
      <c r="G17" s="5" t="s">
        <v>23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21"/>
    </row>
    <row r="18" spans="1:24" ht="32.450000000000003" customHeight="1" x14ac:dyDescent="0.25">
      <c r="A18" s="120"/>
      <c r="B18" s="122"/>
      <c r="C18" s="55"/>
      <c r="D18" s="124"/>
      <c r="E18" s="82"/>
      <c r="F18" s="82"/>
      <c r="G18" s="10" t="s">
        <v>24</v>
      </c>
      <c r="H18" s="4">
        <f t="shared" ref="H18:K18" si="0">SUM(H16:H17)</f>
        <v>201</v>
      </c>
      <c r="I18" s="4">
        <f t="shared" si="0"/>
        <v>201</v>
      </c>
      <c r="J18" s="4">
        <f t="shared" si="0"/>
        <v>0</v>
      </c>
      <c r="K18" s="4">
        <f t="shared" si="0"/>
        <v>0</v>
      </c>
      <c r="L18" s="4">
        <f t="shared" ref="L18:W18" si="1">SUM(L16:L17)</f>
        <v>201</v>
      </c>
      <c r="M18" s="4">
        <f t="shared" si="1"/>
        <v>201</v>
      </c>
      <c r="N18" s="4">
        <f t="shared" si="1"/>
        <v>0</v>
      </c>
      <c r="O18" s="4">
        <f t="shared" si="1"/>
        <v>0</v>
      </c>
      <c r="P18" s="4">
        <f t="shared" si="1"/>
        <v>211</v>
      </c>
      <c r="Q18" s="4">
        <f t="shared" si="1"/>
        <v>211</v>
      </c>
      <c r="R18" s="4">
        <f t="shared" si="1"/>
        <v>0</v>
      </c>
      <c r="S18" s="4">
        <f t="shared" si="1"/>
        <v>0</v>
      </c>
      <c r="T18" s="4">
        <f t="shared" si="1"/>
        <v>211</v>
      </c>
      <c r="U18" s="4">
        <f t="shared" si="1"/>
        <v>211</v>
      </c>
      <c r="V18" s="4">
        <f t="shared" si="1"/>
        <v>0</v>
      </c>
      <c r="W18" s="4">
        <f t="shared" si="1"/>
        <v>0</v>
      </c>
    </row>
    <row r="19" spans="1:24" ht="27" customHeight="1" x14ac:dyDescent="0.25">
      <c r="A19" s="119" t="s">
        <v>17</v>
      </c>
      <c r="B19" s="121" t="s">
        <v>17</v>
      </c>
      <c r="C19" s="79" t="s">
        <v>25</v>
      </c>
      <c r="D19" s="123" t="s">
        <v>26</v>
      </c>
      <c r="E19" s="125" t="s">
        <v>27</v>
      </c>
      <c r="F19" s="125">
        <v>2</v>
      </c>
      <c r="G19" s="5" t="s">
        <v>23</v>
      </c>
      <c r="H19" s="42">
        <v>1.7</v>
      </c>
      <c r="I19" s="42">
        <v>1.7</v>
      </c>
      <c r="J19" s="42">
        <v>0</v>
      </c>
      <c r="K19" s="42">
        <v>0</v>
      </c>
      <c r="L19" s="42">
        <v>2</v>
      </c>
      <c r="M19" s="42">
        <v>2</v>
      </c>
      <c r="N19" s="42">
        <v>0</v>
      </c>
      <c r="O19" s="42">
        <v>0</v>
      </c>
      <c r="P19" s="42">
        <v>3</v>
      </c>
      <c r="Q19" s="42">
        <v>3</v>
      </c>
      <c r="R19" s="42">
        <v>0</v>
      </c>
      <c r="S19" s="42">
        <v>0</v>
      </c>
      <c r="T19" s="42">
        <v>3</v>
      </c>
      <c r="U19" s="42">
        <v>3</v>
      </c>
      <c r="V19" s="42">
        <v>0</v>
      </c>
      <c r="W19" s="42">
        <v>0</v>
      </c>
    </row>
    <row r="20" spans="1:24" ht="30.6" customHeight="1" x14ac:dyDescent="0.25">
      <c r="A20" s="120"/>
      <c r="B20" s="122"/>
      <c r="C20" s="55"/>
      <c r="D20" s="124"/>
      <c r="E20" s="82"/>
      <c r="F20" s="82"/>
      <c r="G20" s="10" t="s">
        <v>24</v>
      </c>
      <c r="H20" s="4">
        <f t="shared" ref="H20:K20" si="2">SUM(H19)</f>
        <v>1.7</v>
      </c>
      <c r="I20" s="4">
        <f t="shared" si="2"/>
        <v>1.7</v>
      </c>
      <c r="J20" s="4">
        <f t="shared" si="2"/>
        <v>0</v>
      </c>
      <c r="K20" s="4">
        <f t="shared" si="2"/>
        <v>0</v>
      </c>
      <c r="L20" s="4">
        <f t="shared" ref="L20:W20" si="3">SUM(L19)</f>
        <v>2</v>
      </c>
      <c r="M20" s="4">
        <f t="shared" si="3"/>
        <v>2</v>
      </c>
      <c r="N20" s="4">
        <f t="shared" si="3"/>
        <v>0</v>
      </c>
      <c r="O20" s="4">
        <f t="shared" si="3"/>
        <v>0</v>
      </c>
      <c r="P20" s="4">
        <f t="shared" si="3"/>
        <v>3</v>
      </c>
      <c r="Q20" s="4">
        <f t="shared" si="3"/>
        <v>3</v>
      </c>
      <c r="R20" s="4">
        <f t="shared" si="3"/>
        <v>0</v>
      </c>
      <c r="S20" s="4">
        <f t="shared" si="3"/>
        <v>0</v>
      </c>
      <c r="T20" s="4">
        <f t="shared" si="3"/>
        <v>3</v>
      </c>
      <c r="U20" s="4">
        <f t="shared" si="3"/>
        <v>3</v>
      </c>
      <c r="V20" s="4">
        <f t="shared" si="3"/>
        <v>0</v>
      </c>
      <c r="W20" s="4">
        <f t="shared" si="3"/>
        <v>0</v>
      </c>
    </row>
    <row r="21" spans="1:24" ht="24" customHeight="1" x14ac:dyDescent="0.25">
      <c r="A21" s="19" t="s">
        <v>17</v>
      </c>
      <c r="B21" s="22" t="s">
        <v>17</v>
      </c>
      <c r="C21" s="70" t="s">
        <v>28</v>
      </c>
      <c r="D21" s="71"/>
      <c r="E21" s="71"/>
      <c r="F21" s="71"/>
      <c r="G21" s="72"/>
      <c r="H21" s="23">
        <f t="shared" ref="H21:W21" si="4">SUM(H18,H20)</f>
        <v>202.7</v>
      </c>
      <c r="I21" s="23">
        <f t="shared" si="4"/>
        <v>202.7</v>
      </c>
      <c r="J21" s="23">
        <f t="shared" si="4"/>
        <v>0</v>
      </c>
      <c r="K21" s="23">
        <f t="shared" si="4"/>
        <v>0</v>
      </c>
      <c r="L21" s="23">
        <f t="shared" si="4"/>
        <v>203</v>
      </c>
      <c r="M21" s="23">
        <f t="shared" si="4"/>
        <v>203</v>
      </c>
      <c r="N21" s="23">
        <f t="shared" si="4"/>
        <v>0</v>
      </c>
      <c r="O21" s="23">
        <f t="shared" si="4"/>
        <v>0</v>
      </c>
      <c r="P21" s="23">
        <f t="shared" si="4"/>
        <v>214</v>
      </c>
      <c r="Q21" s="23">
        <f t="shared" si="4"/>
        <v>214</v>
      </c>
      <c r="R21" s="23">
        <f t="shared" si="4"/>
        <v>0</v>
      </c>
      <c r="S21" s="23">
        <f t="shared" si="4"/>
        <v>0</v>
      </c>
      <c r="T21" s="23">
        <f t="shared" si="4"/>
        <v>214</v>
      </c>
      <c r="U21" s="23">
        <f t="shared" si="4"/>
        <v>214</v>
      </c>
      <c r="V21" s="23">
        <f t="shared" si="4"/>
        <v>0</v>
      </c>
      <c r="W21" s="23">
        <f t="shared" si="4"/>
        <v>0</v>
      </c>
    </row>
    <row r="22" spans="1:24" ht="24.6" customHeight="1" x14ac:dyDescent="0.25">
      <c r="A22" s="19" t="s">
        <v>17</v>
      </c>
      <c r="B22" s="64" t="s">
        <v>29</v>
      </c>
      <c r="C22" s="65"/>
      <c r="D22" s="65"/>
      <c r="E22" s="65"/>
      <c r="F22" s="65"/>
      <c r="G22" s="66"/>
      <c r="H22" s="24">
        <f t="shared" ref="H22:W22" si="5">SUM(H21:H21)</f>
        <v>202.7</v>
      </c>
      <c r="I22" s="24">
        <f t="shared" si="5"/>
        <v>202.7</v>
      </c>
      <c r="J22" s="24">
        <f t="shared" si="5"/>
        <v>0</v>
      </c>
      <c r="K22" s="24">
        <f t="shared" si="5"/>
        <v>0</v>
      </c>
      <c r="L22" s="24">
        <f t="shared" si="5"/>
        <v>203</v>
      </c>
      <c r="M22" s="24">
        <f t="shared" si="5"/>
        <v>203</v>
      </c>
      <c r="N22" s="24">
        <f t="shared" si="5"/>
        <v>0</v>
      </c>
      <c r="O22" s="24">
        <f t="shared" si="5"/>
        <v>0</v>
      </c>
      <c r="P22" s="24">
        <f t="shared" si="5"/>
        <v>214</v>
      </c>
      <c r="Q22" s="24">
        <f t="shared" si="5"/>
        <v>214</v>
      </c>
      <c r="R22" s="24">
        <f t="shared" si="5"/>
        <v>0</v>
      </c>
      <c r="S22" s="24">
        <f t="shared" si="5"/>
        <v>0</v>
      </c>
      <c r="T22" s="24">
        <f t="shared" si="5"/>
        <v>214</v>
      </c>
      <c r="U22" s="24">
        <f t="shared" si="5"/>
        <v>214</v>
      </c>
      <c r="V22" s="24">
        <f t="shared" si="5"/>
        <v>0</v>
      </c>
      <c r="W22" s="24">
        <f t="shared" si="5"/>
        <v>0</v>
      </c>
    </row>
    <row r="23" spans="1:24" ht="26.45" customHeight="1" x14ac:dyDescent="0.25">
      <c r="A23" s="19" t="s">
        <v>31</v>
      </c>
      <c r="B23" s="139" t="s">
        <v>30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1"/>
    </row>
    <row r="24" spans="1:24" ht="27" customHeight="1" x14ac:dyDescent="0.25">
      <c r="A24" s="19" t="s">
        <v>31</v>
      </c>
      <c r="B24" s="20" t="s">
        <v>17</v>
      </c>
      <c r="C24" s="142" t="s">
        <v>32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4"/>
    </row>
    <row r="25" spans="1:24" ht="30.6" customHeight="1" x14ac:dyDescent="0.25">
      <c r="A25" s="119" t="s">
        <v>31</v>
      </c>
      <c r="B25" s="121" t="s">
        <v>17</v>
      </c>
      <c r="C25" s="79" t="s">
        <v>17</v>
      </c>
      <c r="D25" s="145" t="s">
        <v>33</v>
      </c>
      <c r="E25" s="147" t="s">
        <v>34</v>
      </c>
      <c r="F25" s="147" t="s">
        <v>35</v>
      </c>
      <c r="G25" s="5" t="s">
        <v>23</v>
      </c>
      <c r="H25" s="43">
        <v>141.69999999999999</v>
      </c>
      <c r="I25" s="43">
        <v>141.69999999999999</v>
      </c>
      <c r="J25" s="43">
        <v>0</v>
      </c>
      <c r="K25" s="43">
        <v>0</v>
      </c>
      <c r="L25" s="43">
        <v>140</v>
      </c>
      <c r="M25" s="43">
        <v>140</v>
      </c>
      <c r="N25" s="43">
        <v>0</v>
      </c>
      <c r="O25" s="43">
        <v>0</v>
      </c>
      <c r="P25" s="43">
        <v>150</v>
      </c>
      <c r="Q25" s="43">
        <v>150</v>
      </c>
      <c r="R25" s="43">
        <v>0</v>
      </c>
      <c r="S25" s="43">
        <v>0</v>
      </c>
      <c r="T25" s="43">
        <v>150</v>
      </c>
      <c r="U25" s="43">
        <v>150</v>
      </c>
      <c r="V25" s="43">
        <v>0</v>
      </c>
      <c r="W25" s="43">
        <v>0</v>
      </c>
    </row>
    <row r="26" spans="1:24" ht="30.6" customHeight="1" x14ac:dyDescent="0.25">
      <c r="A26" s="120"/>
      <c r="B26" s="122"/>
      <c r="C26" s="55"/>
      <c r="D26" s="146"/>
      <c r="E26" s="82"/>
      <c r="F26" s="82"/>
      <c r="G26" s="10" t="s">
        <v>24</v>
      </c>
      <c r="H26" s="4">
        <f t="shared" ref="H26:K26" si="6">SUM(H25)</f>
        <v>141.69999999999999</v>
      </c>
      <c r="I26" s="4">
        <f t="shared" si="6"/>
        <v>141.69999999999999</v>
      </c>
      <c r="J26" s="4">
        <f t="shared" si="6"/>
        <v>0</v>
      </c>
      <c r="K26" s="4">
        <f t="shared" si="6"/>
        <v>0</v>
      </c>
      <c r="L26" s="4">
        <f t="shared" ref="L26:W26" si="7">SUM(L25)</f>
        <v>140</v>
      </c>
      <c r="M26" s="4">
        <f t="shared" si="7"/>
        <v>140</v>
      </c>
      <c r="N26" s="4">
        <f t="shared" si="7"/>
        <v>0</v>
      </c>
      <c r="O26" s="4">
        <f t="shared" si="7"/>
        <v>0</v>
      </c>
      <c r="P26" s="4">
        <f t="shared" si="7"/>
        <v>150</v>
      </c>
      <c r="Q26" s="4">
        <f t="shared" si="7"/>
        <v>150</v>
      </c>
      <c r="R26" s="4">
        <f t="shared" si="7"/>
        <v>0</v>
      </c>
      <c r="S26" s="4">
        <f t="shared" si="7"/>
        <v>0</v>
      </c>
      <c r="T26" s="4">
        <f t="shared" si="7"/>
        <v>150</v>
      </c>
      <c r="U26" s="4">
        <f t="shared" si="7"/>
        <v>150</v>
      </c>
      <c r="V26" s="4">
        <f t="shared" si="7"/>
        <v>0</v>
      </c>
      <c r="W26" s="4">
        <f t="shared" si="7"/>
        <v>0</v>
      </c>
    </row>
    <row r="27" spans="1:24" ht="28.15" customHeight="1" x14ac:dyDescent="0.25">
      <c r="A27" s="19" t="s">
        <v>31</v>
      </c>
      <c r="B27" s="20" t="s">
        <v>17</v>
      </c>
      <c r="C27" s="70" t="s">
        <v>28</v>
      </c>
      <c r="D27" s="71"/>
      <c r="E27" s="71"/>
      <c r="F27" s="71"/>
      <c r="G27" s="72"/>
      <c r="H27" s="23">
        <f t="shared" ref="H27:W27" si="8">SUM(H26)</f>
        <v>141.69999999999999</v>
      </c>
      <c r="I27" s="23">
        <f t="shared" si="8"/>
        <v>141.69999999999999</v>
      </c>
      <c r="J27" s="23">
        <f t="shared" si="8"/>
        <v>0</v>
      </c>
      <c r="K27" s="23">
        <f t="shared" si="8"/>
        <v>0</v>
      </c>
      <c r="L27" s="23">
        <f t="shared" si="8"/>
        <v>140</v>
      </c>
      <c r="M27" s="23">
        <f t="shared" si="8"/>
        <v>140</v>
      </c>
      <c r="N27" s="23">
        <f t="shared" si="8"/>
        <v>0</v>
      </c>
      <c r="O27" s="23">
        <f t="shared" si="8"/>
        <v>0</v>
      </c>
      <c r="P27" s="23">
        <f t="shared" si="8"/>
        <v>150</v>
      </c>
      <c r="Q27" s="23">
        <f t="shared" si="8"/>
        <v>150</v>
      </c>
      <c r="R27" s="23">
        <f t="shared" si="8"/>
        <v>0</v>
      </c>
      <c r="S27" s="23">
        <f t="shared" si="8"/>
        <v>0</v>
      </c>
      <c r="T27" s="23">
        <f t="shared" si="8"/>
        <v>150</v>
      </c>
      <c r="U27" s="23">
        <f t="shared" si="8"/>
        <v>150</v>
      </c>
      <c r="V27" s="23">
        <f t="shared" si="8"/>
        <v>0</v>
      </c>
      <c r="W27" s="23">
        <f t="shared" si="8"/>
        <v>0</v>
      </c>
    </row>
    <row r="28" spans="1:24" ht="28.15" customHeight="1" x14ac:dyDescent="0.25">
      <c r="A28" s="19" t="s">
        <v>31</v>
      </c>
      <c r="B28" s="64" t="s">
        <v>29</v>
      </c>
      <c r="C28" s="65"/>
      <c r="D28" s="65"/>
      <c r="E28" s="65"/>
      <c r="F28" s="65"/>
      <c r="G28" s="66"/>
      <c r="H28" s="24">
        <f t="shared" ref="H28:W28" si="9">SUM(H27:H27)</f>
        <v>141.69999999999999</v>
      </c>
      <c r="I28" s="24">
        <f t="shared" si="9"/>
        <v>141.69999999999999</v>
      </c>
      <c r="J28" s="24">
        <f t="shared" si="9"/>
        <v>0</v>
      </c>
      <c r="K28" s="24">
        <f t="shared" si="9"/>
        <v>0</v>
      </c>
      <c r="L28" s="24">
        <f t="shared" si="9"/>
        <v>140</v>
      </c>
      <c r="M28" s="24">
        <f t="shared" si="9"/>
        <v>140</v>
      </c>
      <c r="N28" s="24">
        <f t="shared" si="9"/>
        <v>0</v>
      </c>
      <c r="O28" s="24">
        <f t="shared" si="9"/>
        <v>0</v>
      </c>
      <c r="P28" s="24">
        <f t="shared" si="9"/>
        <v>150</v>
      </c>
      <c r="Q28" s="24">
        <f t="shared" si="9"/>
        <v>150</v>
      </c>
      <c r="R28" s="24">
        <f t="shared" si="9"/>
        <v>0</v>
      </c>
      <c r="S28" s="24">
        <f t="shared" si="9"/>
        <v>0</v>
      </c>
      <c r="T28" s="24">
        <f t="shared" si="9"/>
        <v>150</v>
      </c>
      <c r="U28" s="24">
        <f t="shared" si="9"/>
        <v>150</v>
      </c>
      <c r="V28" s="24">
        <f t="shared" si="9"/>
        <v>0</v>
      </c>
      <c r="W28" s="24">
        <f t="shared" si="9"/>
        <v>0</v>
      </c>
    </row>
    <row r="29" spans="1:24" ht="28.15" customHeight="1" x14ac:dyDescent="0.25">
      <c r="A29" s="19" t="s">
        <v>37</v>
      </c>
      <c r="B29" s="139" t="s">
        <v>38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1"/>
    </row>
    <row r="30" spans="1:24" ht="28.15" customHeight="1" x14ac:dyDescent="0.25">
      <c r="A30" s="19" t="s">
        <v>37</v>
      </c>
      <c r="B30" s="25" t="s">
        <v>17</v>
      </c>
      <c r="C30" s="142" t="s">
        <v>39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4"/>
    </row>
    <row r="31" spans="1:24" ht="31.15" customHeight="1" x14ac:dyDescent="0.25">
      <c r="A31" s="119" t="s">
        <v>37</v>
      </c>
      <c r="B31" s="121" t="s">
        <v>17</v>
      </c>
      <c r="C31" s="79" t="s">
        <v>17</v>
      </c>
      <c r="D31" s="145" t="s">
        <v>144</v>
      </c>
      <c r="E31" s="147" t="s">
        <v>40</v>
      </c>
      <c r="F31" s="147" t="s">
        <v>35</v>
      </c>
      <c r="G31" s="5" t="s">
        <v>23</v>
      </c>
      <c r="H31" s="43">
        <v>110</v>
      </c>
      <c r="I31" s="43">
        <v>0</v>
      </c>
      <c r="J31" s="43">
        <v>0</v>
      </c>
      <c r="K31" s="43">
        <v>110</v>
      </c>
      <c r="L31" s="43">
        <v>128</v>
      </c>
      <c r="M31" s="43">
        <v>0</v>
      </c>
      <c r="N31" s="43">
        <v>0</v>
      </c>
      <c r="O31" s="43">
        <v>128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</row>
    <row r="32" spans="1:24" ht="31.15" customHeight="1" x14ac:dyDescent="0.25">
      <c r="A32" s="135"/>
      <c r="B32" s="136"/>
      <c r="C32" s="54"/>
      <c r="D32" s="148"/>
      <c r="E32" s="149"/>
      <c r="F32" s="149"/>
      <c r="G32" s="5" t="s">
        <v>41</v>
      </c>
      <c r="H32" s="43">
        <v>900</v>
      </c>
      <c r="I32" s="43">
        <v>0</v>
      </c>
      <c r="J32" s="43">
        <v>0</v>
      </c>
      <c r="K32" s="43">
        <v>900</v>
      </c>
      <c r="L32" s="43">
        <v>537.20000000000005</v>
      </c>
      <c r="M32" s="43">
        <v>0</v>
      </c>
      <c r="N32" s="43">
        <v>0</v>
      </c>
      <c r="O32" s="43">
        <v>537.20000000000005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</row>
    <row r="33" spans="1:24" ht="31.15" customHeight="1" x14ac:dyDescent="0.25">
      <c r="A33" s="135"/>
      <c r="B33" s="136"/>
      <c r="C33" s="54"/>
      <c r="D33" s="148"/>
      <c r="E33" s="149"/>
      <c r="F33" s="149"/>
      <c r="G33" s="5" t="s">
        <v>42</v>
      </c>
      <c r="H33" s="42">
        <v>1371</v>
      </c>
      <c r="I33" s="42">
        <v>0</v>
      </c>
      <c r="J33" s="42">
        <v>0</v>
      </c>
      <c r="K33" s="42">
        <v>1371</v>
      </c>
      <c r="L33" s="42">
        <v>1461</v>
      </c>
      <c r="M33" s="42">
        <v>0</v>
      </c>
      <c r="N33" s="42">
        <v>0</v>
      </c>
      <c r="O33" s="42">
        <v>1461</v>
      </c>
      <c r="P33" s="42">
        <v>440.8</v>
      </c>
      <c r="Q33" s="42">
        <v>0</v>
      </c>
      <c r="R33" s="42">
        <v>0</v>
      </c>
      <c r="S33" s="42">
        <v>440.8</v>
      </c>
      <c r="T33" s="42">
        <v>0</v>
      </c>
      <c r="U33" s="42">
        <v>0</v>
      </c>
      <c r="V33" s="42">
        <v>0</v>
      </c>
      <c r="W33" s="42">
        <v>0</v>
      </c>
    </row>
    <row r="34" spans="1:24" ht="29.45" customHeight="1" x14ac:dyDescent="0.25">
      <c r="A34" s="120"/>
      <c r="B34" s="122"/>
      <c r="C34" s="55"/>
      <c r="D34" s="146"/>
      <c r="E34" s="82"/>
      <c r="F34" s="150"/>
      <c r="G34" s="10" t="s">
        <v>24</v>
      </c>
      <c r="H34" s="4">
        <f t="shared" ref="H34:K34" si="10">SUM(H31:H33)</f>
        <v>2381</v>
      </c>
      <c r="I34" s="4">
        <f t="shared" si="10"/>
        <v>0</v>
      </c>
      <c r="J34" s="4">
        <f t="shared" si="10"/>
        <v>0</v>
      </c>
      <c r="K34" s="4">
        <f t="shared" si="10"/>
        <v>2381</v>
      </c>
      <c r="L34" s="4">
        <f t="shared" ref="L34:W34" si="11">SUM(L31:L33)</f>
        <v>2126.1999999999998</v>
      </c>
      <c r="M34" s="4">
        <f t="shared" si="11"/>
        <v>0</v>
      </c>
      <c r="N34" s="4">
        <f t="shared" si="11"/>
        <v>0</v>
      </c>
      <c r="O34" s="4">
        <f t="shared" si="11"/>
        <v>2126.1999999999998</v>
      </c>
      <c r="P34" s="4">
        <f t="shared" si="11"/>
        <v>440.8</v>
      </c>
      <c r="Q34" s="4">
        <f t="shared" si="11"/>
        <v>0</v>
      </c>
      <c r="R34" s="4">
        <f t="shared" si="11"/>
        <v>0</v>
      </c>
      <c r="S34" s="4">
        <f t="shared" si="11"/>
        <v>440.8</v>
      </c>
      <c r="T34" s="4">
        <f t="shared" si="11"/>
        <v>0</v>
      </c>
      <c r="U34" s="4">
        <f t="shared" si="11"/>
        <v>0</v>
      </c>
      <c r="V34" s="4">
        <f t="shared" si="11"/>
        <v>0</v>
      </c>
      <c r="W34" s="4">
        <f t="shared" si="11"/>
        <v>0</v>
      </c>
    </row>
    <row r="35" spans="1:24" ht="27" customHeight="1" x14ac:dyDescent="0.25">
      <c r="A35" s="119" t="s">
        <v>37</v>
      </c>
      <c r="B35" s="121" t="s">
        <v>17</v>
      </c>
      <c r="C35" s="79" t="s">
        <v>31</v>
      </c>
      <c r="D35" s="151" t="s">
        <v>43</v>
      </c>
      <c r="E35" s="152" t="s">
        <v>44</v>
      </c>
      <c r="F35" s="152" t="s">
        <v>35</v>
      </c>
      <c r="G35" s="5" t="s">
        <v>41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</row>
    <row r="36" spans="1:24" ht="27" customHeight="1" x14ac:dyDescent="0.25">
      <c r="A36" s="135"/>
      <c r="B36" s="136"/>
      <c r="C36" s="54"/>
      <c r="D36" s="151"/>
      <c r="E36" s="152"/>
      <c r="F36" s="152"/>
      <c r="G36" s="5" t="s">
        <v>42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</row>
    <row r="37" spans="1:24" ht="27" customHeight="1" x14ac:dyDescent="0.25">
      <c r="A37" s="135"/>
      <c r="B37" s="136"/>
      <c r="C37" s="54"/>
      <c r="D37" s="151"/>
      <c r="E37" s="152"/>
      <c r="F37" s="152"/>
      <c r="G37" s="5" t="s">
        <v>23</v>
      </c>
      <c r="H37" s="42">
        <v>179.5</v>
      </c>
      <c r="I37" s="42">
        <v>0</v>
      </c>
      <c r="J37" s="42">
        <v>0</v>
      </c>
      <c r="K37" s="42">
        <v>179.5</v>
      </c>
      <c r="L37" s="42">
        <v>386</v>
      </c>
      <c r="M37" s="42">
        <v>0</v>
      </c>
      <c r="N37" s="42">
        <v>0</v>
      </c>
      <c r="O37" s="42">
        <v>386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</row>
    <row r="38" spans="1:24" ht="32.450000000000003" customHeight="1" x14ac:dyDescent="0.25">
      <c r="A38" s="120"/>
      <c r="B38" s="122"/>
      <c r="C38" s="55"/>
      <c r="D38" s="151"/>
      <c r="E38" s="152"/>
      <c r="F38" s="153"/>
      <c r="G38" s="10" t="s">
        <v>24</v>
      </c>
      <c r="H38" s="4">
        <f t="shared" ref="H38:K38" si="12">SUM(H35:H37)</f>
        <v>179.5</v>
      </c>
      <c r="I38" s="4">
        <f t="shared" si="12"/>
        <v>0</v>
      </c>
      <c r="J38" s="4">
        <f t="shared" si="12"/>
        <v>0</v>
      </c>
      <c r="K38" s="4">
        <f t="shared" si="12"/>
        <v>179.5</v>
      </c>
      <c r="L38" s="4">
        <f t="shared" ref="L38:W38" si="13">SUM(L35:L37)</f>
        <v>386</v>
      </c>
      <c r="M38" s="4">
        <f t="shared" si="13"/>
        <v>0</v>
      </c>
      <c r="N38" s="4">
        <f t="shared" si="13"/>
        <v>0</v>
      </c>
      <c r="O38" s="4">
        <f t="shared" si="13"/>
        <v>386</v>
      </c>
      <c r="P38" s="4">
        <f t="shared" si="13"/>
        <v>0</v>
      </c>
      <c r="Q38" s="4">
        <f t="shared" si="13"/>
        <v>0</v>
      </c>
      <c r="R38" s="4">
        <f t="shared" si="13"/>
        <v>0</v>
      </c>
      <c r="S38" s="4">
        <f t="shared" si="13"/>
        <v>0</v>
      </c>
      <c r="T38" s="4">
        <f t="shared" si="13"/>
        <v>0</v>
      </c>
      <c r="U38" s="4">
        <f t="shared" si="13"/>
        <v>0</v>
      </c>
      <c r="V38" s="4">
        <f t="shared" si="13"/>
        <v>0</v>
      </c>
      <c r="W38" s="4">
        <f t="shared" si="13"/>
        <v>0</v>
      </c>
    </row>
    <row r="39" spans="1:24" ht="25.9" customHeight="1" x14ac:dyDescent="0.25">
      <c r="A39" s="119" t="s">
        <v>37</v>
      </c>
      <c r="B39" s="121" t="s">
        <v>17</v>
      </c>
      <c r="C39" s="79" t="s">
        <v>50</v>
      </c>
      <c r="D39" s="145" t="s">
        <v>112</v>
      </c>
      <c r="E39" s="147" t="s">
        <v>45</v>
      </c>
      <c r="F39" s="147" t="s">
        <v>35</v>
      </c>
      <c r="G39" s="5" t="s">
        <v>23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50</v>
      </c>
      <c r="Q39" s="42">
        <v>0</v>
      </c>
      <c r="R39" s="42">
        <v>0</v>
      </c>
      <c r="S39" s="42">
        <v>50</v>
      </c>
      <c r="T39" s="42">
        <v>100</v>
      </c>
      <c r="U39" s="42">
        <v>0</v>
      </c>
      <c r="V39" s="42">
        <v>0</v>
      </c>
      <c r="W39" s="42">
        <v>100</v>
      </c>
    </row>
    <row r="40" spans="1:24" ht="43.9" customHeight="1" x14ac:dyDescent="0.25">
      <c r="A40" s="120"/>
      <c r="B40" s="122"/>
      <c r="C40" s="55"/>
      <c r="D40" s="146"/>
      <c r="E40" s="82"/>
      <c r="F40" s="150"/>
      <c r="G40" s="10" t="s">
        <v>24</v>
      </c>
      <c r="H40" s="4">
        <f t="shared" ref="H40:K40" si="14">SUM(H39)</f>
        <v>0</v>
      </c>
      <c r="I40" s="4">
        <f t="shared" si="14"/>
        <v>0</v>
      </c>
      <c r="J40" s="4">
        <f t="shared" si="14"/>
        <v>0</v>
      </c>
      <c r="K40" s="4">
        <f t="shared" si="14"/>
        <v>0</v>
      </c>
      <c r="L40" s="4">
        <f t="shared" ref="L40:V40" si="15">SUM(L39)</f>
        <v>0</v>
      </c>
      <c r="M40" s="4">
        <f t="shared" si="15"/>
        <v>0</v>
      </c>
      <c r="N40" s="4">
        <f t="shared" si="15"/>
        <v>0</v>
      </c>
      <c r="O40" s="4">
        <f t="shared" si="15"/>
        <v>0</v>
      </c>
      <c r="P40" s="4">
        <f t="shared" si="15"/>
        <v>50</v>
      </c>
      <c r="Q40" s="4">
        <f t="shared" si="15"/>
        <v>0</v>
      </c>
      <c r="R40" s="4">
        <f t="shared" si="15"/>
        <v>0</v>
      </c>
      <c r="S40" s="4">
        <f t="shared" si="15"/>
        <v>50</v>
      </c>
      <c r="T40" s="4">
        <f t="shared" si="15"/>
        <v>100</v>
      </c>
      <c r="U40" s="4">
        <f t="shared" si="15"/>
        <v>0</v>
      </c>
      <c r="V40" s="4">
        <f t="shared" si="15"/>
        <v>0</v>
      </c>
      <c r="W40" s="4">
        <f>SUM(W39)</f>
        <v>100</v>
      </c>
    </row>
    <row r="41" spans="1:24" ht="30" customHeight="1" x14ac:dyDescent="0.25">
      <c r="A41" s="19" t="s">
        <v>37</v>
      </c>
      <c r="B41" s="22" t="s">
        <v>17</v>
      </c>
      <c r="C41" s="48" t="s">
        <v>28</v>
      </c>
      <c r="D41" s="49"/>
      <c r="E41" s="49"/>
      <c r="F41" s="49"/>
      <c r="G41" s="50"/>
      <c r="H41" s="26">
        <f t="shared" ref="H41:W41" si="16">SUM(H40,H38,H34)</f>
        <v>2560.5</v>
      </c>
      <c r="I41" s="26">
        <f t="shared" si="16"/>
        <v>0</v>
      </c>
      <c r="J41" s="26">
        <f t="shared" si="16"/>
        <v>0</v>
      </c>
      <c r="K41" s="26">
        <f t="shared" si="16"/>
        <v>2560.5</v>
      </c>
      <c r="L41" s="26">
        <f t="shared" si="16"/>
        <v>2512.1999999999998</v>
      </c>
      <c r="M41" s="26">
        <f t="shared" si="16"/>
        <v>0</v>
      </c>
      <c r="N41" s="26">
        <f t="shared" si="16"/>
        <v>0</v>
      </c>
      <c r="O41" s="26">
        <f t="shared" si="16"/>
        <v>2512.1999999999998</v>
      </c>
      <c r="P41" s="26">
        <f t="shared" si="16"/>
        <v>490.8</v>
      </c>
      <c r="Q41" s="26">
        <f t="shared" si="16"/>
        <v>0</v>
      </c>
      <c r="R41" s="26">
        <f t="shared" si="16"/>
        <v>0</v>
      </c>
      <c r="S41" s="26">
        <f t="shared" si="16"/>
        <v>490.8</v>
      </c>
      <c r="T41" s="26">
        <f t="shared" si="16"/>
        <v>100</v>
      </c>
      <c r="U41" s="26">
        <f t="shared" si="16"/>
        <v>0</v>
      </c>
      <c r="V41" s="26">
        <f t="shared" si="16"/>
        <v>0</v>
      </c>
      <c r="W41" s="26">
        <f t="shared" si="16"/>
        <v>100</v>
      </c>
    </row>
    <row r="42" spans="1:24" ht="27.6" customHeight="1" x14ac:dyDescent="0.25">
      <c r="A42" s="19" t="s">
        <v>37</v>
      </c>
      <c r="B42" s="20" t="s">
        <v>31</v>
      </c>
      <c r="C42" s="51" t="s">
        <v>46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</row>
    <row r="43" spans="1:24" ht="27.6" customHeight="1" x14ac:dyDescent="0.25">
      <c r="A43" s="81" t="s">
        <v>37</v>
      </c>
      <c r="B43" s="83" t="s">
        <v>31</v>
      </c>
      <c r="C43" s="54" t="s">
        <v>50</v>
      </c>
      <c r="D43" s="80" t="s">
        <v>51</v>
      </c>
      <c r="E43" s="60" t="s">
        <v>47</v>
      </c>
      <c r="F43" s="60" t="s">
        <v>35</v>
      </c>
      <c r="G43" s="5" t="s">
        <v>23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15</v>
      </c>
      <c r="Q43" s="27">
        <v>0</v>
      </c>
      <c r="R43" s="27">
        <v>0</v>
      </c>
      <c r="S43" s="27">
        <v>15</v>
      </c>
      <c r="T43" s="27">
        <v>20</v>
      </c>
      <c r="U43" s="27">
        <v>0</v>
      </c>
      <c r="V43" s="27">
        <v>0</v>
      </c>
      <c r="W43" s="27">
        <v>20</v>
      </c>
      <c r="X43" s="21"/>
    </row>
    <row r="44" spans="1:24" ht="24" customHeight="1" x14ac:dyDescent="0.25">
      <c r="A44" s="81"/>
      <c r="B44" s="83"/>
      <c r="C44" s="54"/>
      <c r="D44" s="56"/>
      <c r="E44" s="61"/>
      <c r="F44" s="61"/>
      <c r="G44" s="5" t="s">
        <v>42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85</v>
      </c>
      <c r="Q44" s="27">
        <v>0</v>
      </c>
      <c r="R44" s="27">
        <v>0</v>
      </c>
      <c r="S44" s="27">
        <v>85</v>
      </c>
      <c r="T44" s="27">
        <v>100</v>
      </c>
      <c r="U44" s="27">
        <v>0</v>
      </c>
      <c r="V44" s="27">
        <v>0</v>
      </c>
      <c r="W44" s="27">
        <v>100</v>
      </c>
      <c r="X44" s="21"/>
    </row>
    <row r="45" spans="1:24" ht="29.45" customHeight="1" x14ac:dyDescent="0.25">
      <c r="A45" s="82"/>
      <c r="B45" s="82"/>
      <c r="C45" s="55"/>
      <c r="D45" s="57"/>
      <c r="E45" s="62"/>
      <c r="F45" s="62"/>
      <c r="G45" s="10" t="s">
        <v>24</v>
      </c>
      <c r="H45" s="4">
        <f t="shared" ref="H45:K45" si="17">SUM(H43:H44)</f>
        <v>0</v>
      </c>
      <c r="I45" s="4">
        <f t="shared" si="17"/>
        <v>0</v>
      </c>
      <c r="J45" s="4">
        <f t="shared" si="17"/>
        <v>0</v>
      </c>
      <c r="K45" s="4">
        <f t="shared" si="17"/>
        <v>0</v>
      </c>
      <c r="L45" s="4">
        <f t="shared" ref="L45:W45" si="18">SUM(L43:L44)</f>
        <v>0</v>
      </c>
      <c r="M45" s="4">
        <f t="shared" si="18"/>
        <v>0</v>
      </c>
      <c r="N45" s="4">
        <f t="shared" si="18"/>
        <v>0</v>
      </c>
      <c r="O45" s="4">
        <f t="shared" si="18"/>
        <v>0</v>
      </c>
      <c r="P45" s="4">
        <f t="shared" si="18"/>
        <v>100</v>
      </c>
      <c r="Q45" s="4">
        <f t="shared" si="18"/>
        <v>0</v>
      </c>
      <c r="R45" s="4">
        <f t="shared" si="18"/>
        <v>0</v>
      </c>
      <c r="S45" s="4">
        <f t="shared" si="18"/>
        <v>100</v>
      </c>
      <c r="T45" s="4">
        <f t="shared" si="18"/>
        <v>120</v>
      </c>
      <c r="U45" s="4">
        <f t="shared" si="18"/>
        <v>0</v>
      </c>
      <c r="V45" s="4">
        <f t="shared" si="18"/>
        <v>0</v>
      </c>
      <c r="W45" s="4">
        <f t="shared" si="18"/>
        <v>120</v>
      </c>
    </row>
    <row r="46" spans="1:24" ht="25.15" customHeight="1" x14ac:dyDescent="0.25">
      <c r="A46" s="154" t="s">
        <v>37</v>
      </c>
      <c r="B46" s="84" t="s">
        <v>31</v>
      </c>
      <c r="C46" s="79" t="s">
        <v>55</v>
      </c>
      <c r="D46" s="80" t="s">
        <v>133</v>
      </c>
      <c r="E46" s="60" t="s">
        <v>56</v>
      </c>
      <c r="F46" s="60" t="s">
        <v>35</v>
      </c>
      <c r="G46" s="5" t="s">
        <v>23</v>
      </c>
      <c r="H46" s="2">
        <v>1.2</v>
      </c>
      <c r="I46" s="2">
        <v>1.2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</row>
    <row r="47" spans="1:24" ht="25.15" customHeight="1" x14ac:dyDescent="0.25">
      <c r="A47" s="81"/>
      <c r="B47" s="83"/>
      <c r="C47" s="54"/>
      <c r="D47" s="56"/>
      <c r="E47" s="61"/>
      <c r="F47" s="61"/>
      <c r="G47" s="5" t="s">
        <v>120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</row>
    <row r="48" spans="1:24" ht="30" customHeight="1" x14ac:dyDescent="0.25">
      <c r="A48" s="155"/>
      <c r="B48" s="85"/>
      <c r="C48" s="55"/>
      <c r="D48" s="57"/>
      <c r="E48" s="62"/>
      <c r="F48" s="62"/>
      <c r="G48" s="10" t="s">
        <v>24</v>
      </c>
      <c r="H48" s="4">
        <f t="shared" ref="H48:K48" si="19">SUM(H46:H47)</f>
        <v>1.2</v>
      </c>
      <c r="I48" s="4">
        <f t="shared" si="19"/>
        <v>1.2</v>
      </c>
      <c r="J48" s="4">
        <f t="shared" si="19"/>
        <v>0</v>
      </c>
      <c r="K48" s="4">
        <f t="shared" si="19"/>
        <v>0</v>
      </c>
      <c r="L48" s="4">
        <f t="shared" ref="L48:W48" si="20">SUM(L46:L47)</f>
        <v>0</v>
      </c>
      <c r="M48" s="4">
        <f t="shared" si="20"/>
        <v>0</v>
      </c>
      <c r="N48" s="4">
        <f t="shared" si="20"/>
        <v>0</v>
      </c>
      <c r="O48" s="4">
        <f t="shared" si="20"/>
        <v>0</v>
      </c>
      <c r="P48" s="4">
        <f t="shared" si="20"/>
        <v>0</v>
      </c>
      <c r="Q48" s="4">
        <f t="shared" si="20"/>
        <v>0</v>
      </c>
      <c r="R48" s="4">
        <f t="shared" si="20"/>
        <v>0</v>
      </c>
      <c r="S48" s="4">
        <f t="shared" si="20"/>
        <v>0</v>
      </c>
      <c r="T48" s="4">
        <f t="shared" si="20"/>
        <v>0</v>
      </c>
      <c r="U48" s="4">
        <f t="shared" si="20"/>
        <v>0</v>
      </c>
      <c r="V48" s="4">
        <f t="shared" si="20"/>
        <v>0</v>
      </c>
      <c r="W48" s="4">
        <f t="shared" si="20"/>
        <v>0</v>
      </c>
    </row>
    <row r="49" spans="1:24" ht="25.9" customHeight="1" x14ac:dyDescent="0.25">
      <c r="A49" s="154" t="s">
        <v>37</v>
      </c>
      <c r="B49" s="84" t="s">
        <v>31</v>
      </c>
      <c r="C49" s="79" t="s">
        <v>107</v>
      </c>
      <c r="D49" s="80" t="s">
        <v>116</v>
      </c>
      <c r="E49" s="60" t="s">
        <v>111</v>
      </c>
      <c r="F49" s="60" t="s">
        <v>35</v>
      </c>
      <c r="G49" s="1" t="s">
        <v>23</v>
      </c>
      <c r="H49" s="2">
        <v>2.7</v>
      </c>
      <c r="I49" s="2">
        <v>2.7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</row>
    <row r="50" spans="1:24" ht="22.9" customHeight="1" x14ac:dyDescent="0.25">
      <c r="A50" s="81"/>
      <c r="B50" s="83"/>
      <c r="C50" s="54"/>
      <c r="D50" s="56"/>
      <c r="E50" s="61"/>
      <c r="F50" s="61"/>
      <c r="G50" s="1" t="s">
        <v>48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</row>
    <row r="51" spans="1:24" ht="28.15" customHeight="1" x14ac:dyDescent="0.25">
      <c r="A51" s="155"/>
      <c r="B51" s="85"/>
      <c r="C51" s="55"/>
      <c r="D51" s="57"/>
      <c r="E51" s="62"/>
      <c r="F51" s="62"/>
      <c r="G51" s="3" t="s">
        <v>24</v>
      </c>
      <c r="H51" s="4">
        <f t="shared" ref="H51:K51" si="21">SUM(H49:H50)</f>
        <v>2.7</v>
      </c>
      <c r="I51" s="4">
        <f t="shared" si="21"/>
        <v>2.7</v>
      </c>
      <c r="J51" s="4">
        <f t="shared" si="21"/>
        <v>0</v>
      </c>
      <c r="K51" s="4">
        <f t="shared" si="21"/>
        <v>0</v>
      </c>
      <c r="L51" s="4">
        <f t="shared" ref="L51:W51" si="22">SUM(L49:L50)</f>
        <v>0</v>
      </c>
      <c r="M51" s="4">
        <f t="shared" si="22"/>
        <v>0</v>
      </c>
      <c r="N51" s="4">
        <f t="shared" si="22"/>
        <v>0</v>
      </c>
      <c r="O51" s="4">
        <f t="shared" si="22"/>
        <v>0</v>
      </c>
      <c r="P51" s="4">
        <f t="shared" si="22"/>
        <v>0</v>
      </c>
      <c r="Q51" s="4">
        <f t="shared" si="22"/>
        <v>0</v>
      </c>
      <c r="R51" s="4">
        <f t="shared" si="22"/>
        <v>0</v>
      </c>
      <c r="S51" s="4">
        <f t="shared" si="22"/>
        <v>0</v>
      </c>
      <c r="T51" s="4">
        <f t="shared" si="22"/>
        <v>0</v>
      </c>
      <c r="U51" s="4">
        <f t="shared" si="22"/>
        <v>0</v>
      </c>
      <c r="V51" s="4">
        <f t="shared" si="22"/>
        <v>0</v>
      </c>
      <c r="W51" s="4">
        <f t="shared" si="22"/>
        <v>0</v>
      </c>
    </row>
    <row r="52" spans="1:24" ht="23.45" customHeight="1" x14ac:dyDescent="0.25">
      <c r="A52" s="154" t="s">
        <v>37</v>
      </c>
      <c r="B52" s="84" t="s">
        <v>31</v>
      </c>
      <c r="C52" s="79" t="s">
        <v>118</v>
      </c>
      <c r="D52" s="80" t="s">
        <v>122</v>
      </c>
      <c r="E52" s="60" t="s">
        <v>47</v>
      </c>
      <c r="F52" s="63" t="s">
        <v>153</v>
      </c>
      <c r="G52" s="1" t="s">
        <v>23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1</v>
      </c>
      <c r="P52" s="2">
        <v>10</v>
      </c>
      <c r="Q52" s="2">
        <v>0</v>
      </c>
      <c r="R52" s="2">
        <v>0</v>
      </c>
      <c r="S52" s="2">
        <v>10</v>
      </c>
      <c r="T52" s="2">
        <v>11.7</v>
      </c>
      <c r="U52" s="2">
        <v>0</v>
      </c>
      <c r="V52" s="2">
        <v>0</v>
      </c>
      <c r="W52" s="2">
        <v>11.7</v>
      </c>
    </row>
    <row r="53" spans="1:24" ht="23.45" customHeight="1" x14ac:dyDescent="0.25">
      <c r="A53" s="161"/>
      <c r="B53" s="161"/>
      <c r="C53" s="161"/>
      <c r="D53" s="161"/>
      <c r="E53" s="61"/>
      <c r="F53" s="58"/>
      <c r="G53" s="1" t="s">
        <v>120</v>
      </c>
      <c r="H53" s="2">
        <v>0</v>
      </c>
      <c r="I53" s="2">
        <v>0</v>
      </c>
      <c r="J53" s="2">
        <v>0</v>
      </c>
      <c r="K53" s="2">
        <v>0</v>
      </c>
      <c r="L53" s="2">
        <v>12</v>
      </c>
      <c r="M53" s="2">
        <v>0</v>
      </c>
      <c r="N53" s="2">
        <v>0</v>
      </c>
      <c r="O53" s="2">
        <v>12</v>
      </c>
      <c r="P53" s="2">
        <v>40</v>
      </c>
      <c r="Q53" s="2">
        <v>0</v>
      </c>
      <c r="R53" s="2">
        <v>0</v>
      </c>
      <c r="S53" s="2">
        <v>40</v>
      </c>
      <c r="T53" s="2">
        <v>46.8</v>
      </c>
      <c r="U53" s="2">
        <v>0</v>
      </c>
      <c r="V53" s="2">
        <v>0</v>
      </c>
      <c r="W53" s="2">
        <v>46.8</v>
      </c>
    </row>
    <row r="54" spans="1:24" ht="31.9" customHeight="1" x14ac:dyDescent="0.25">
      <c r="A54" s="162"/>
      <c r="B54" s="162"/>
      <c r="C54" s="162"/>
      <c r="D54" s="162"/>
      <c r="E54" s="62"/>
      <c r="F54" s="59"/>
      <c r="G54" s="3" t="s">
        <v>24</v>
      </c>
      <c r="H54" s="4">
        <f>SUM(H52:H53)</f>
        <v>0</v>
      </c>
      <c r="I54" s="4">
        <f>SUM(I52:I53)</f>
        <v>0</v>
      </c>
      <c r="J54" s="4">
        <f t="shared" ref="J54:W54" si="23">SUM(J52:J53)</f>
        <v>0</v>
      </c>
      <c r="K54" s="4">
        <f t="shared" si="23"/>
        <v>0</v>
      </c>
      <c r="L54" s="4">
        <f t="shared" si="23"/>
        <v>13</v>
      </c>
      <c r="M54" s="4">
        <f t="shared" si="23"/>
        <v>0</v>
      </c>
      <c r="N54" s="4">
        <f t="shared" si="23"/>
        <v>0</v>
      </c>
      <c r="O54" s="4">
        <f t="shared" si="23"/>
        <v>13</v>
      </c>
      <c r="P54" s="4">
        <f t="shared" si="23"/>
        <v>50</v>
      </c>
      <c r="Q54" s="4">
        <f t="shared" si="23"/>
        <v>0</v>
      </c>
      <c r="R54" s="4">
        <f t="shared" si="23"/>
        <v>0</v>
      </c>
      <c r="S54" s="4">
        <f t="shared" si="23"/>
        <v>50</v>
      </c>
      <c r="T54" s="4">
        <f t="shared" si="23"/>
        <v>58.5</v>
      </c>
      <c r="U54" s="4">
        <f t="shared" si="23"/>
        <v>0</v>
      </c>
      <c r="V54" s="4">
        <f t="shared" si="23"/>
        <v>0</v>
      </c>
      <c r="W54" s="4">
        <f t="shared" si="23"/>
        <v>58.5</v>
      </c>
    </row>
    <row r="55" spans="1:24" ht="25.15" customHeight="1" x14ac:dyDescent="0.25">
      <c r="A55" s="19" t="s">
        <v>37</v>
      </c>
      <c r="B55" s="22" t="s">
        <v>31</v>
      </c>
      <c r="C55" s="48" t="s">
        <v>28</v>
      </c>
      <c r="D55" s="49"/>
      <c r="E55" s="49"/>
      <c r="F55" s="49"/>
      <c r="G55" s="50"/>
      <c r="H55" s="26">
        <f t="shared" ref="H55:W55" si="24">SUM(H54,H51,H48,H45)</f>
        <v>3.9000000000000004</v>
      </c>
      <c r="I55" s="26">
        <f t="shared" si="24"/>
        <v>3.9000000000000004</v>
      </c>
      <c r="J55" s="26">
        <f t="shared" si="24"/>
        <v>0</v>
      </c>
      <c r="K55" s="26">
        <f t="shared" si="24"/>
        <v>0</v>
      </c>
      <c r="L55" s="26">
        <f t="shared" si="24"/>
        <v>13</v>
      </c>
      <c r="M55" s="26">
        <f t="shared" si="24"/>
        <v>0</v>
      </c>
      <c r="N55" s="26">
        <f t="shared" si="24"/>
        <v>0</v>
      </c>
      <c r="O55" s="26">
        <f t="shared" si="24"/>
        <v>13</v>
      </c>
      <c r="P55" s="26">
        <f t="shared" si="24"/>
        <v>150</v>
      </c>
      <c r="Q55" s="26">
        <f t="shared" si="24"/>
        <v>0</v>
      </c>
      <c r="R55" s="26">
        <f t="shared" si="24"/>
        <v>0</v>
      </c>
      <c r="S55" s="26">
        <f t="shared" si="24"/>
        <v>150</v>
      </c>
      <c r="T55" s="26">
        <f t="shared" si="24"/>
        <v>178.5</v>
      </c>
      <c r="U55" s="26">
        <f t="shared" si="24"/>
        <v>0</v>
      </c>
      <c r="V55" s="26">
        <f t="shared" si="24"/>
        <v>0</v>
      </c>
      <c r="W55" s="26">
        <f t="shared" si="24"/>
        <v>178.5</v>
      </c>
    </row>
    <row r="56" spans="1:24" ht="25.15" customHeight="1" x14ac:dyDescent="0.25">
      <c r="A56" s="19" t="s">
        <v>37</v>
      </c>
      <c r="B56" s="20" t="s">
        <v>37</v>
      </c>
      <c r="C56" s="51" t="s">
        <v>139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4" ht="20.45" customHeight="1" x14ac:dyDescent="0.25">
      <c r="A57" s="81" t="s">
        <v>37</v>
      </c>
      <c r="B57" s="83" t="s">
        <v>37</v>
      </c>
      <c r="C57" s="61" t="s">
        <v>31</v>
      </c>
      <c r="D57" s="163" t="s">
        <v>145</v>
      </c>
      <c r="E57" s="60" t="s">
        <v>59</v>
      </c>
      <c r="F57" s="60" t="s">
        <v>35</v>
      </c>
      <c r="G57" s="13" t="s">
        <v>41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21"/>
    </row>
    <row r="58" spans="1:24" ht="20.45" customHeight="1" x14ac:dyDescent="0.25">
      <c r="A58" s="81"/>
      <c r="B58" s="83"/>
      <c r="C58" s="61"/>
      <c r="D58" s="164"/>
      <c r="E58" s="61"/>
      <c r="F58" s="61"/>
      <c r="G58" s="13" t="s">
        <v>48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21"/>
    </row>
    <row r="59" spans="1:24" ht="21" customHeight="1" x14ac:dyDescent="0.25">
      <c r="A59" s="81"/>
      <c r="B59" s="83"/>
      <c r="C59" s="61"/>
      <c r="D59" s="164"/>
      <c r="E59" s="61"/>
      <c r="F59" s="61"/>
      <c r="G59" s="13" t="s">
        <v>49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21"/>
    </row>
    <row r="60" spans="1:24" ht="23.45" customHeight="1" x14ac:dyDescent="0.25">
      <c r="A60" s="81"/>
      <c r="B60" s="83"/>
      <c r="C60" s="61"/>
      <c r="D60" s="164"/>
      <c r="E60" s="61"/>
      <c r="F60" s="61"/>
      <c r="G60" s="13" t="s">
        <v>23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21"/>
    </row>
    <row r="61" spans="1:24" ht="30" customHeight="1" x14ac:dyDescent="0.25">
      <c r="A61" s="82"/>
      <c r="B61" s="82"/>
      <c r="C61" s="62"/>
      <c r="D61" s="165"/>
      <c r="E61" s="62"/>
      <c r="F61" s="62"/>
      <c r="G61" s="7" t="s">
        <v>24</v>
      </c>
      <c r="H61" s="8">
        <f t="shared" ref="H61:K61" si="25">SUM(H57:H60)</f>
        <v>0</v>
      </c>
      <c r="I61" s="8">
        <f t="shared" si="25"/>
        <v>0</v>
      </c>
      <c r="J61" s="8">
        <f t="shared" si="25"/>
        <v>0</v>
      </c>
      <c r="K61" s="8">
        <f t="shared" si="25"/>
        <v>0</v>
      </c>
      <c r="L61" s="8">
        <f t="shared" ref="L61:W61" si="26">SUM(L57:L60)</f>
        <v>0</v>
      </c>
      <c r="M61" s="8">
        <f t="shared" si="26"/>
        <v>0</v>
      </c>
      <c r="N61" s="8">
        <f t="shared" si="26"/>
        <v>0</v>
      </c>
      <c r="O61" s="8">
        <f t="shared" si="26"/>
        <v>0</v>
      </c>
      <c r="P61" s="8">
        <f t="shared" si="26"/>
        <v>0</v>
      </c>
      <c r="Q61" s="8">
        <f t="shared" si="26"/>
        <v>0</v>
      </c>
      <c r="R61" s="8">
        <f t="shared" si="26"/>
        <v>0</v>
      </c>
      <c r="S61" s="8">
        <f t="shared" si="26"/>
        <v>0</v>
      </c>
      <c r="T61" s="8">
        <f t="shared" si="26"/>
        <v>0</v>
      </c>
      <c r="U61" s="8">
        <f t="shared" si="26"/>
        <v>0</v>
      </c>
      <c r="V61" s="8">
        <f t="shared" si="26"/>
        <v>0</v>
      </c>
      <c r="W61" s="8">
        <f t="shared" si="26"/>
        <v>0</v>
      </c>
    </row>
    <row r="62" spans="1:24" ht="22.9" customHeight="1" x14ac:dyDescent="0.25">
      <c r="A62" s="19" t="s">
        <v>37</v>
      </c>
      <c r="B62" s="22" t="s">
        <v>37</v>
      </c>
      <c r="C62" s="48" t="s">
        <v>28</v>
      </c>
      <c r="D62" s="49"/>
      <c r="E62" s="49"/>
      <c r="F62" s="49"/>
      <c r="G62" s="50"/>
      <c r="H62" s="26">
        <f t="shared" ref="H62:W62" si="27">SUM(H61)</f>
        <v>0</v>
      </c>
      <c r="I62" s="26">
        <f t="shared" si="27"/>
        <v>0</v>
      </c>
      <c r="J62" s="26">
        <f t="shared" si="27"/>
        <v>0</v>
      </c>
      <c r="K62" s="26">
        <f t="shared" si="27"/>
        <v>0</v>
      </c>
      <c r="L62" s="26">
        <f t="shared" si="27"/>
        <v>0</v>
      </c>
      <c r="M62" s="26">
        <f t="shared" si="27"/>
        <v>0</v>
      </c>
      <c r="N62" s="26">
        <f t="shared" si="27"/>
        <v>0</v>
      </c>
      <c r="O62" s="26">
        <f t="shared" si="27"/>
        <v>0</v>
      </c>
      <c r="P62" s="26">
        <f t="shared" si="27"/>
        <v>0</v>
      </c>
      <c r="Q62" s="26">
        <f t="shared" si="27"/>
        <v>0</v>
      </c>
      <c r="R62" s="26">
        <f t="shared" si="27"/>
        <v>0</v>
      </c>
      <c r="S62" s="26">
        <f t="shared" si="27"/>
        <v>0</v>
      </c>
      <c r="T62" s="26">
        <f t="shared" si="27"/>
        <v>0</v>
      </c>
      <c r="U62" s="26">
        <f t="shared" si="27"/>
        <v>0</v>
      </c>
      <c r="V62" s="26">
        <f t="shared" si="27"/>
        <v>0</v>
      </c>
      <c r="W62" s="26">
        <f t="shared" si="27"/>
        <v>0</v>
      </c>
    </row>
    <row r="63" spans="1:24" ht="27" customHeight="1" x14ac:dyDescent="0.25">
      <c r="A63" s="19" t="s">
        <v>37</v>
      </c>
      <c r="B63" s="20" t="s">
        <v>25</v>
      </c>
      <c r="C63" s="51" t="s">
        <v>140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3"/>
    </row>
    <row r="64" spans="1:24" ht="27.6" customHeight="1" x14ac:dyDescent="0.25">
      <c r="A64" s="81" t="s">
        <v>37</v>
      </c>
      <c r="B64" s="83" t="s">
        <v>25</v>
      </c>
      <c r="C64" s="54" t="s">
        <v>31</v>
      </c>
      <c r="D64" s="56" t="s">
        <v>60</v>
      </c>
      <c r="E64" s="58" t="s">
        <v>40</v>
      </c>
      <c r="F64" s="58" t="s">
        <v>35</v>
      </c>
      <c r="G64" s="5" t="s">
        <v>48</v>
      </c>
      <c r="H64" s="6">
        <v>220.1</v>
      </c>
      <c r="I64" s="6">
        <v>0</v>
      </c>
      <c r="J64" s="6">
        <v>0</v>
      </c>
      <c r="K64" s="6">
        <v>220.1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21"/>
    </row>
    <row r="65" spans="1:28" ht="27.6" customHeight="1" x14ac:dyDescent="0.25">
      <c r="A65" s="81"/>
      <c r="B65" s="83"/>
      <c r="C65" s="54"/>
      <c r="D65" s="56"/>
      <c r="E65" s="58"/>
      <c r="F65" s="58"/>
      <c r="G65" s="5" t="s">
        <v>49</v>
      </c>
      <c r="H65" s="6">
        <v>19.399999999999999</v>
      </c>
      <c r="I65" s="6">
        <v>0</v>
      </c>
      <c r="J65" s="6">
        <v>0</v>
      </c>
      <c r="K65" s="6">
        <v>19.399999999999999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21"/>
    </row>
    <row r="66" spans="1:28" ht="27.6" customHeight="1" x14ac:dyDescent="0.25">
      <c r="A66" s="81"/>
      <c r="B66" s="83"/>
      <c r="C66" s="54"/>
      <c r="D66" s="56"/>
      <c r="E66" s="58"/>
      <c r="F66" s="58"/>
      <c r="G66" s="5" t="s">
        <v>23</v>
      </c>
      <c r="H66" s="6">
        <v>50.8</v>
      </c>
      <c r="I66" s="6">
        <v>0</v>
      </c>
      <c r="J66" s="6">
        <v>0</v>
      </c>
      <c r="K66" s="6">
        <v>50.8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21"/>
    </row>
    <row r="67" spans="1:28" ht="32.450000000000003" customHeight="1" x14ac:dyDescent="0.25">
      <c r="A67" s="82"/>
      <c r="B67" s="82"/>
      <c r="C67" s="55"/>
      <c r="D67" s="57"/>
      <c r="E67" s="59"/>
      <c r="F67" s="59"/>
      <c r="G67" s="7" t="s">
        <v>24</v>
      </c>
      <c r="H67" s="8">
        <f t="shared" ref="H67:W67" si="28">SUM(H64:H66)</f>
        <v>290.3</v>
      </c>
      <c r="I67" s="8">
        <f t="shared" si="28"/>
        <v>0</v>
      </c>
      <c r="J67" s="8">
        <f t="shared" si="28"/>
        <v>0</v>
      </c>
      <c r="K67" s="8">
        <f t="shared" si="28"/>
        <v>290.3</v>
      </c>
      <c r="L67" s="8">
        <f t="shared" si="28"/>
        <v>0</v>
      </c>
      <c r="M67" s="8">
        <f t="shared" si="28"/>
        <v>0</v>
      </c>
      <c r="N67" s="8">
        <f t="shared" si="28"/>
        <v>0</v>
      </c>
      <c r="O67" s="8">
        <f t="shared" si="28"/>
        <v>0</v>
      </c>
      <c r="P67" s="8">
        <f t="shared" si="28"/>
        <v>0</v>
      </c>
      <c r="Q67" s="8">
        <f t="shared" si="28"/>
        <v>0</v>
      </c>
      <c r="R67" s="8">
        <f t="shared" si="28"/>
        <v>0</v>
      </c>
      <c r="S67" s="8">
        <f t="shared" si="28"/>
        <v>0</v>
      </c>
      <c r="T67" s="8">
        <f t="shared" si="28"/>
        <v>0</v>
      </c>
      <c r="U67" s="8">
        <f t="shared" si="28"/>
        <v>0</v>
      </c>
      <c r="V67" s="8">
        <f t="shared" si="28"/>
        <v>0</v>
      </c>
      <c r="W67" s="8">
        <f t="shared" si="28"/>
        <v>0</v>
      </c>
      <c r="AB67" s="28"/>
    </row>
    <row r="68" spans="1:28" ht="29.45" customHeight="1" x14ac:dyDescent="0.25">
      <c r="A68" s="81" t="s">
        <v>37</v>
      </c>
      <c r="B68" s="83" t="s">
        <v>25</v>
      </c>
      <c r="C68" s="54" t="s">
        <v>37</v>
      </c>
      <c r="D68" s="56" t="s">
        <v>61</v>
      </c>
      <c r="E68" s="58" t="s">
        <v>127</v>
      </c>
      <c r="F68" s="58" t="s">
        <v>35</v>
      </c>
      <c r="G68" s="5" t="s">
        <v>48</v>
      </c>
      <c r="H68" s="6">
        <v>0</v>
      </c>
      <c r="I68" s="6">
        <v>0</v>
      </c>
      <c r="J68" s="6">
        <v>0</v>
      </c>
      <c r="K68" s="6">
        <v>0</v>
      </c>
      <c r="L68" s="6">
        <v>78.599999999999994</v>
      </c>
      <c r="M68" s="6">
        <v>0</v>
      </c>
      <c r="N68" s="6">
        <v>0</v>
      </c>
      <c r="O68" s="6">
        <v>78.599999999999994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21"/>
    </row>
    <row r="69" spans="1:28" ht="29.45" customHeight="1" x14ac:dyDescent="0.25">
      <c r="A69" s="81"/>
      <c r="B69" s="83"/>
      <c r="C69" s="54"/>
      <c r="D69" s="56"/>
      <c r="E69" s="58"/>
      <c r="F69" s="58"/>
      <c r="G69" s="5" t="s">
        <v>49</v>
      </c>
      <c r="H69" s="6">
        <v>0</v>
      </c>
      <c r="I69" s="6">
        <v>0</v>
      </c>
      <c r="J69" s="6">
        <v>0</v>
      </c>
      <c r="K69" s="6">
        <v>0</v>
      </c>
      <c r="L69" s="6">
        <v>13.9</v>
      </c>
      <c r="M69" s="6">
        <v>0</v>
      </c>
      <c r="N69" s="6">
        <v>0</v>
      </c>
      <c r="O69" s="6">
        <v>13.9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21"/>
    </row>
    <row r="70" spans="1:28" ht="29.45" customHeight="1" x14ac:dyDescent="0.25">
      <c r="A70" s="81"/>
      <c r="B70" s="83"/>
      <c r="C70" s="54"/>
      <c r="D70" s="56"/>
      <c r="E70" s="58"/>
      <c r="F70" s="58"/>
      <c r="G70" s="5" t="s">
        <v>23</v>
      </c>
      <c r="H70" s="6">
        <v>0</v>
      </c>
      <c r="I70" s="6">
        <v>0</v>
      </c>
      <c r="J70" s="6">
        <v>0</v>
      </c>
      <c r="K70" s="6">
        <v>0</v>
      </c>
      <c r="L70" s="6">
        <v>23.1</v>
      </c>
      <c r="M70" s="6">
        <v>0</v>
      </c>
      <c r="N70" s="6">
        <v>0</v>
      </c>
      <c r="O70" s="6">
        <v>23.1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21"/>
    </row>
    <row r="71" spans="1:28" ht="33" customHeight="1" x14ac:dyDescent="0.25">
      <c r="A71" s="82"/>
      <c r="B71" s="82"/>
      <c r="C71" s="55"/>
      <c r="D71" s="57"/>
      <c r="E71" s="59"/>
      <c r="F71" s="59"/>
      <c r="G71" s="7" t="s">
        <v>24</v>
      </c>
      <c r="H71" s="8">
        <f t="shared" ref="H71:W71" si="29">SUM(H68:H70)</f>
        <v>0</v>
      </c>
      <c r="I71" s="8">
        <f t="shared" si="29"/>
        <v>0</v>
      </c>
      <c r="J71" s="8">
        <f t="shared" si="29"/>
        <v>0</v>
      </c>
      <c r="K71" s="8">
        <f t="shared" si="29"/>
        <v>0</v>
      </c>
      <c r="L71" s="8">
        <f t="shared" si="29"/>
        <v>115.6</v>
      </c>
      <c r="M71" s="8">
        <f t="shared" si="29"/>
        <v>0</v>
      </c>
      <c r="N71" s="8">
        <f t="shared" si="29"/>
        <v>0</v>
      </c>
      <c r="O71" s="8">
        <f t="shared" si="29"/>
        <v>115.6</v>
      </c>
      <c r="P71" s="8">
        <f t="shared" si="29"/>
        <v>0</v>
      </c>
      <c r="Q71" s="8">
        <f t="shared" si="29"/>
        <v>0</v>
      </c>
      <c r="R71" s="8">
        <f t="shared" si="29"/>
        <v>0</v>
      </c>
      <c r="S71" s="8">
        <f t="shared" si="29"/>
        <v>0</v>
      </c>
      <c r="T71" s="8">
        <f t="shared" si="29"/>
        <v>0</v>
      </c>
      <c r="U71" s="8">
        <f t="shared" si="29"/>
        <v>0</v>
      </c>
      <c r="V71" s="8">
        <f t="shared" si="29"/>
        <v>0</v>
      </c>
      <c r="W71" s="8">
        <f t="shared" si="29"/>
        <v>0</v>
      </c>
      <c r="AB71" s="28"/>
    </row>
    <row r="72" spans="1:28" ht="30.6" customHeight="1" x14ac:dyDescent="0.25">
      <c r="A72" s="81" t="s">
        <v>37</v>
      </c>
      <c r="B72" s="83" t="s">
        <v>25</v>
      </c>
      <c r="C72" s="54" t="s">
        <v>25</v>
      </c>
      <c r="D72" s="80" t="s">
        <v>62</v>
      </c>
      <c r="E72" s="63" t="s">
        <v>40</v>
      </c>
      <c r="F72" s="63" t="s">
        <v>35</v>
      </c>
      <c r="G72" s="5" t="s">
        <v>23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2">
        <v>0</v>
      </c>
      <c r="Q72" s="2">
        <v>0</v>
      </c>
      <c r="R72" s="2">
        <v>0</v>
      </c>
      <c r="S72" s="2">
        <v>0</v>
      </c>
      <c r="T72" s="6">
        <v>0</v>
      </c>
      <c r="U72" s="6">
        <v>0</v>
      </c>
      <c r="V72" s="6">
        <v>0</v>
      </c>
      <c r="W72" s="6">
        <v>0</v>
      </c>
      <c r="X72" s="21"/>
    </row>
    <row r="73" spans="1:28" ht="25.9" customHeight="1" x14ac:dyDescent="0.25">
      <c r="A73" s="81"/>
      <c r="B73" s="83"/>
      <c r="C73" s="54"/>
      <c r="D73" s="56"/>
      <c r="E73" s="58"/>
      <c r="F73" s="58"/>
      <c r="G73" s="5" t="s">
        <v>48</v>
      </c>
      <c r="H73" s="2">
        <v>0.3</v>
      </c>
      <c r="I73" s="2">
        <v>0.3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6">
        <v>0</v>
      </c>
      <c r="U73" s="6">
        <v>0</v>
      </c>
      <c r="V73" s="6">
        <v>0</v>
      </c>
      <c r="W73" s="6">
        <v>0</v>
      </c>
      <c r="X73" s="21"/>
    </row>
    <row r="74" spans="1:28" ht="26.45" customHeight="1" x14ac:dyDescent="0.25">
      <c r="A74" s="81"/>
      <c r="B74" s="83"/>
      <c r="C74" s="54"/>
      <c r="D74" s="56"/>
      <c r="E74" s="58"/>
      <c r="F74" s="58"/>
      <c r="G74" s="5" t="s">
        <v>49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6">
        <v>0</v>
      </c>
      <c r="U74" s="6">
        <v>0</v>
      </c>
      <c r="V74" s="6">
        <v>0</v>
      </c>
      <c r="W74" s="6">
        <v>0</v>
      </c>
      <c r="X74" s="21"/>
    </row>
    <row r="75" spans="1:28" ht="26.45" customHeight="1" x14ac:dyDescent="0.25">
      <c r="A75" s="81"/>
      <c r="B75" s="83"/>
      <c r="C75" s="54"/>
      <c r="D75" s="56"/>
      <c r="E75" s="58"/>
      <c r="F75" s="58"/>
      <c r="G75" s="5" t="s">
        <v>120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6">
        <v>0</v>
      </c>
      <c r="U75" s="6">
        <v>0</v>
      </c>
      <c r="V75" s="6">
        <v>0</v>
      </c>
      <c r="W75" s="6">
        <v>0</v>
      </c>
      <c r="X75" s="21"/>
    </row>
    <row r="76" spans="1:28" ht="31.15" customHeight="1" x14ac:dyDescent="0.25">
      <c r="A76" s="82"/>
      <c r="B76" s="82"/>
      <c r="C76" s="55"/>
      <c r="D76" s="57"/>
      <c r="E76" s="59"/>
      <c r="F76" s="59"/>
      <c r="G76" s="10" t="s">
        <v>24</v>
      </c>
      <c r="H76" s="4">
        <f t="shared" ref="H76:W76" si="30">SUM(H72:H75)</f>
        <v>0.3</v>
      </c>
      <c r="I76" s="4">
        <f t="shared" si="30"/>
        <v>0.3</v>
      </c>
      <c r="J76" s="4">
        <f t="shared" si="30"/>
        <v>0</v>
      </c>
      <c r="K76" s="4">
        <f t="shared" si="30"/>
        <v>0</v>
      </c>
      <c r="L76" s="4">
        <f t="shared" si="30"/>
        <v>0</v>
      </c>
      <c r="M76" s="4">
        <f t="shared" si="30"/>
        <v>0</v>
      </c>
      <c r="N76" s="4">
        <f t="shared" si="30"/>
        <v>0</v>
      </c>
      <c r="O76" s="4">
        <f t="shared" si="30"/>
        <v>0</v>
      </c>
      <c r="P76" s="4">
        <f t="shared" si="30"/>
        <v>0</v>
      </c>
      <c r="Q76" s="4">
        <f t="shared" si="30"/>
        <v>0</v>
      </c>
      <c r="R76" s="4">
        <f t="shared" si="30"/>
        <v>0</v>
      </c>
      <c r="S76" s="4">
        <f t="shared" si="30"/>
        <v>0</v>
      </c>
      <c r="T76" s="4">
        <f t="shared" si="30"/>
        <v>0</v>
      </c>
      <c r="U76" s="4">
        <f t="shared" si="30"/>
        <v>0</v>
      </c>
      <c r="V76" s="4">
        <f t="shared" si="30"/>
        <v>0</v>
      </c>
      <c r="W76" s="4">
        <f t="shared" si="30"/>
        <v>0</v>
      </c>
      <c r="AB76" s="28"/>
    </row>
    <row r="77" spans="1:28" ht="31.15" customHeight="1" x14ac:dyDescent="0.25">
      <c r="A77" s="154" t="s">
        <v>37</v>
      </c>
      <c r="B77" s="84" t="s">
        <v>25</v>
      </c>
      <c r="C77" s="79" t="s">
        <v>50</v>
      </c>
      <c r="D77" s="80" t="s">
        <v>125</v>
      </c>
      <c r="E77" s="63" t="s">
        <v>40</v>
      </c>
      <c r="F77" s="63" t="s">
        <v>35</v>
      </c>
      <c r="G77" s="1" t="s">
        <v>23</v>
      </c>
      <c r="H77" s="2">
        <v>16.600000000000001</v>
      </c>
      <c r="I77" s="2">
        <v>0</v>
      </c>
      <c r="J77" s="2">
        <v>0</v>
      </c>
      <c r="K77" s="2">
        <v>16.600000000000001</v>
      </c>
      <c r="L77" s="2">
        <v>7</v>
      </c>
      <c r="M77" s="2">
        <v>0</v>
      </c>
      <c r="N77" s="2">
        <v>0</v>
      </c>
      <c r="O77" s="2">
        <v>7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</row>
    <row r="78" spans="1:28" ht="31.15" customHeight="1" x14ac:dyDescent="0.25">
      <c r="A78" s="81"/>
      <c r="B78" s="83"/>
      <c r="C78" s="54"/>
      <c r="D78" s="56"/>
      <c r="E78" s="58"/>
      <c r="F78" s="58"/>
      <c r="G78" s="1" t="s">
        <v>48</v>
      </c>
      <c r="H78" s="2">
        <v>30.5</v>
      </c>
      <c r="I78" s="2">
        <v>0</v>
      </c>
      <c r="J78" s="2">
        <v>0</v>
      </c>
      <c r="K78" s="2">
        <v>30.5</v>
      </c>
      <c r="L78" s="2">
        <v>15</v>
      </c>
      <c r="M78" s="2">
        <v>0</v>
      </c>
      <c r="N78" s="2">
        <v>0</v>
      </c>
      <c r="O78" s="2">
        <v>15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</row>
    <row r="79" spans="1:28" ht="31.15" customHeight="1" x14ac:dyDescent="0.25">
      <c r="A79" s="81"/>
      <c r="B79" s="83"/>
      <c r="C79" s="54"/>
      <c r="D79" s="56"/>
      <c r="E79" s="58"/>
      <c r="F79" s="58"/>
      <c r="G79" s="1" t="s">
        <v>49</v>
      </c>
      <c r="H79" s="2">
        <v>5.4</v>
      </c>
      <c r="I79" s="2">
        <v>0</v>
      </c>
      <c r="J79" s="2">
        <v>0</v>
      </c>
      <c r="K79" s="2">
        <v>5.4</v>
      </c>
      <c r="L79" s="2">
        <v>3.2</v>
      </c>
      <c r="M79" s="2">
        <v>0</v>
      </c>
      <c r="N79" s="2">
        <v>0</v>
      </c>
      <c r="O79" s="2">
        <v>3.2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</row>
    <row r="80" spans="1:28" ht="31.15" customHeight="1" x14ac:dyDescent="0.25">
      <c r="A80" s="155"/>
      <c r="B80" s="85"/>
      <c r="C80" s="55"/>
      <c r="D80" s="57"/>
      <c r="E80" s="59"/>
      <c r="F80" s="59"/>
      <c r="G80" s="3" t="s">
        <v>24</v>
      </c>
      <c r="H80" s="4">
        <f t="shared" ref="H80:W80" si="31">SUM(H77:H79)</f>
        <v>52.5</v>
      </c>
      <c r="I80" s="4">
        <f t="shared" si="31"/>
        <v>0</v>
      </c>
      <c r="J80" s="4">
        <f t="shared" si="31"/>
        <v>0</v>
      </c>
      <c r="K80" s="4">
        <f t="shared" si="31"/>
        <v>52.5</v>
      </c>
      <c r="L80" s="4">
        <f t="shared" si="31"/>
        <v>25.2</v>
      </c>
      <c r="M80" s="4">
        <f t="shared" si="31"/>
        <v>0</v>
      </c>
      <c r="N80" s="4">
        <f t="shared" si="31"/>
        <v>0</v>
      </c>
      <c r="O80" s="4">
        <f t="shared" si="31"/>
        <v>25.2</v>
      </c>
      <c r="P80" s="4">
        <f t="shared" si="31"/>
        <v>0</v>
      </c>
      <c r="Q80" s="4">
        <f t="shared" si="31"/>
        <v>0</v>
      </c>
      <c r="R80" s="4">
        <f t="shared" si="31"/>
        <v>0</v>
      </c>
      <c r="S80" s="4">
        <f t="shared" si="31"/>
        <v>0</v>
      </c>
      <c r="T80" s="4">
        <f t="shared" si="31"/>
        <v>0</v>
      </c>
      <c r="U80" s="4">
        <f t="shared" si="31"/>
        <v>0</v>
      </c>
      <c r="V80" s="4">
        <f t="shared" si="31"/>
        <v>0</v>
      </c>
      <c r="W80" s="4">
        <f t="shared" si="31"/>
        <v>0</v>
      </c>
      <c r="AB80" s="28"/>
    </row>
    <row r="81" spans="1:28" ht="31.15" customHeight="1" x14ac:dyDescent="0.25">
      <c r="A81" s="154" t="s">
        <v>37</v>
      </c>
      <c r="B81" s="84" t="s">
        <v>25</v>
      </c>
      <c r="C81" s="79" t="s">
        <v>52</v>
      </c>
      <c r="D81" s="80" t="s">
        <v>126</v>
      </c>
      <c r="E81" s="63" t="s">
        <v>124</v>
      </c>
      <c r="F81" s="63" t="s">
        <v>35</v>
      </c>
      <c r="G81" s="1" t="s">
        <v>23</v>
      </c>
      <c r="H81" s="2">
        <v>37.799999999999997</v>
      </c>
      <c r="I81" s="2">
        <v>0</v>
      </c>
      <c r="J81" s="2">
        <v>0</v>
      </c>
      <c r="K81" s="2">
        <v>37.799999999999997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AB81" s="28"/>
    </row>
    <row r="82" spans="1:28" ht="31.15" customHeight="1" x14ac:dyDescent="0.25">
      <c r="A82" s="81"/>
      <c r="B82" s="83"/>
      <c r="C82" s="54"/>
      <c r="D82" s="56"/>
      <c r="E82" s="58"/>
      <c r="F82" s="58"/>
      <c r="G82" s="1" t="s">
        <v>48</v>
      </c>
      <c r="H82" s="2">
        <v>17.8</v>
      </c>
      <c r="I82" s="2">
        <v>0</v>
      </c>
      <c r="J82" s="2">
        <v>0</v>
      </c>
      <c r="K82" s="2">
        <v>17.8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AB82" s="28"/>
    </row>
    <row r="83" spans="1:28" ht="31.15" customHeight="1" x14ac:dyDescent="0.25">
      <c r="A83" s="81"/>
      <c r="B83" s="83"/>
      <c r="C83" s="54"/>
      <c r="D83" s="56"/>
      <c r="E83" s="58"/>
      <c r="F83" s="58"/>
      <c r="G83" s="1" t="s">
        <v>49</v>
      </c>
      <c r="H83" s="2">
        <v>3.1</v>
      </c>
      <c r="I83" s="2">
        <v>0</v>
      </c>
      <c r="J83" s="2">
        <v>0</v>
      </c>
      <c r="K83" s="2">
        <v>3.1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AB83" s="28"/>
    </row>
    <row r="84" spans="1:28" ht="31.15" customHeight="1" x14ac:dyDescent="0.25">
      <c r="A84" s="155"/>
      <c r="B84" s="85"/>
      <c r="C84" s="55"/>
      <c r="D84" s="57"/>
      <c r="E84" s="59"/>
      <c r="F84" s="59"/>
      <c r="G84" s="3" t="s">
        <v>24</v>
      </c>
      <c r="H84" s="4">
        <f t="shared" ref="H84:W84" si="32">SUM(H81:H83)</f>
        <v>58.699999999999996</v>
      </c>
      <c r="I84" s="4">
        <f t="shared" si="32"/>
        <v>0</v>
      </c>
      <c r="J84" s="4">
        <f t="shared" si="32"/>
        <v>0</v>
      </c>
      <c r="K84" s="4">
        <f t="shared" si="32"/>
        <v>58.699999999999996</v>
      </c>
      <c r="L84" s="4">
        <f t="shared" si="32"/>
        <v>0</v>
      </c>
      <c r="M84" s="4">
        <f t="shared" si="32"/>
        <v>0</v>
      </c>
      <c r="N84" s="4">
        <f t="shared" si="32"/>
        <v>0</v>
      </c>
      <c r="O84" s="4">
        <f t="shared" si="32"/>
        <v>0</v>
      </c>
      <c r="P84" s="4">
        <f t="shared" si="32"/>
        <v>0</v>
      </c>
      <c r="Q84" s="4">
        <f t="shared" si="32"/>
        <v>0</v>
      </c>
      <c r="R84" s="4">
        <f t="shared" si="32"/>
        <v>0</v>
      </c>
      <c r="S84" s="4">
        <f t="shared" si="32"/>
        <v>0</v>
      </c>
      <c r="T84" s="4">
        <f t="shared" si="32"/>
        <v>0</v>
      </c>
      <c r="U84" s="4">
        <f t="shared" si="32"/>
        <v>0</v>
      </c>
      <c r="V84" s="4">
        <f t="shared" si="32"/>
        <v>0</v>
      </c>
      <c r="W84" s="4">
        <f t="shared" si="32"/>
        <v>0</v>
      </c>
      <c r="AB84" s="28"/>
    </row>
    <row r="85" spans="1:28" ht="23.25" customHeight="1" x14ac:dyDescent="0.25">
      <c r="A85" s="29" t="s">
        <v>37</v>
      </c>
      <c r="B85" s="30" t="s">
        <v>25</v>
      </c>
      <c r="C85" s="70" t="s">
        <v>28</v>
      </c>
      <c r="D85" s="71"/>
      <c r="E85" s="71"/>
      <c r="F85" s="71"/>
      <c r="G85" s="72"/>
      <c r="H85" s="23">
        <f t="shared" ref="H85:W85" si="33">SUM(H84,H80,H76,H71,H67)</f>
        <v>401.8</v>
      </c>
      <c r="I85" s="23">
        <f t="shared" si="33"/>
        <v>0.3</v>
      </c>
      <c r="J85" s="23">
        <f t="shared" si="33"/>
        <v>0</v>
      </c>
      <c r="K85" s="23">
        <f t="shared" si="33"/>
        <v>401.5</v>
      </c>
      <c r="L85" s="23">
        <f t="shared" si="33"/>
        <v>140.79999999999998</v>
      </c>
      <c r="M85" s="23">
        <f t="shared" si="33"/>
        <v>0</v>
      </c>
      <c r="N85" s="23">
        <f t="shared" si="33"/>
        <v>0</v>
      </c>
      <c r="O85" s="23">
        <f t="shared" si="33"/>
        <v>140.79999999999998</v>
      </c>
      <c r="P85" s="23">
        <f t="shared" si="33"/>
        <v>0</v>
      </c>
      <c r="Q85" s="23">
        <f t="shared" si="33"/>
        <v>0</v>
      </c>
      <c r="R85" s="23">
        <f t="shared" si="33"/>
        <v>0</v>
      </c>
      <c r="S85" s="23">
        <f t="shared" si="33"/>
        <v>0</v>
      </c>
      <c r="T85" s="23">
        <f t="shared" si="33"/>
        <v>0</v>
      </c>
      <c r="U85" s="23">
        <f t="shared" si="33"/>
        <v>0</v>
      </c>
      <c r="V85" s="23">
        <f t="shared" si="33"/>
        <v>0</v>
      </c>
      <c r="W85" s="23">
        <f t="shared" si="33"/>
        <v>0</v>
      </c>
    </row>
    <row r="86" spans="1:28" ht="23.25" customHeight="1" x14ac:dyDescent="0.25">
      <c r="A86" s="29" t="s">
        <v>37</v>
      </c>
      <c r="B86" s="30" t="s">
        <v>50</v>
      </c>
      <c r="C86" s="142" t="s">
        <v>63</v>
      </c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4"/>
    </row>
    <row r="87" spans="1:28" ht="28.15" customHeight="1" x14ac:dyDescent="0.25">
      <c r="A87" s="81" t="s">
        <v>37</v>
      </c>
      <c r="B87" s="83" t="s">
        <v>50</v>
      </c>
      <c r="C87" s="54" t="s">
        <v>17</v>
      </c>
      <c r="D87" s="80" t="s">
        <v>64</v>
      </c>
      <c r="E87" s="63" t="s">
        <v>65</v>
      </c>
      <c r="F87" s="63" t="s">
        <v>35</v>
      </c>
      <c r="G87" s="5" t="s">
        <v>23</v>
      </c>
      <c r="H87" s="6">
        <v>4.8</v>
      </c>
      <c r="I87" s="9">
        <v>0</v>
      </c>
      <c r="J87" s="9">
        <v>0</v>
      </c>
      <c r="K87" s="9">
        <v>4.8</v>
      </c>
      <c r="L87" s="6">
        <v>1.7</v>
      </c>
      <c r="M87" s="9">
        <v>0</v>
      </c>
      <c r="N87" s="9">
        <v>0</v>
      </c>
      <c r="O87" s="9">
        <v>1.7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21"/>
    </row>
    <row r="88" spans="1:28" ht="33" customHeight="1" x14ac:dyDescent="0.25">
      <c r="A88" s="81"/>
      <c r="B88" s="83"/>
      <c r="C88" s="54"/>
      <c r="D88" s="166"/>
      <c r="E88" s="58"/>
      <c r="F88" s="58"/>
      <c r="G88" s="5" t="s">
        <v>48</v>
      </c>
      <c r="H88" s="6">
        <v>0</v>
      </c>
      <c r="I88" s="9">
        <v>0</v>
      </c>
      <c r="J88" s="9">
        <v>0</v>
      </c>
      <c r="K88" s="9">
        <v>0</v>
      </c>
      <c r="L88" s="6">
        <v>32.4</v>
      </c>
      <c r="M88" s="9">
        <v>0</v>
      </c>
      <c r="N88" s="9">
        <v>0</v>
      </c>
      <c r="O88" s="9">
        <v>32.4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21"/>
    </row>
    <row r="89" spans="1:28" ht="31.9" customHeight="1" x14ac:dyDescent="0.25">
      <c r="A89" s="82"/>
      <c r="B89" s="82"/>
      <c r="C89" s="55"/>
      <c r="D89" s="167"/>
      <c r="E89" s="59"/>
      <c r="F89" s="59"/>
      <c r="G89" s="10" t="s">
        <v>24</v>
      </c>
      <c r="H89" s="4">
        <f t="shared" ref="H89:W89" si="34">SUM(H87:H88)</f>
        <v>4.8</v>
      </c>
      <c r="I89" s="4">
        <f t="shared" si="34"/>
        <v>0</v>
      </c>
      <c r="J89" s="4">
        <f t="shared" si="34"/>
        <v>0</v>
      </c>
      <c r="K89" s="4">
        <f t="shared" si="34"/>
        <v>4.8</v>
      </c>
      <c r="L89" s="4">
        <f t="shared" si="34"/>
        <v>34.1</v>
      </c>
      <c r="M89" s="4">
        <f t="shared" si="34"/>
        <v>0</v>
      </c>
      <c r="N89" s="4">
        <f t="shared" si="34"/>
        <v>0</v>
      </c>
      <c r="O89" s="4">
        <f t="shared" si="34"/>
        <v>34.1</v>
      </c>
      <c r="P89" s="4">
        <f t="shared" si="34"/>
        <v>0</v>
      </c>
      <c r="Q89" s="4">
        <f t="shared" si="34"/>
        <v>0</v>
      </c>
      <c r="R89" s="4">
        <f t="shared" si="34"/>
        <v>0</v>
      </c>
      <c r="S89" s="4">
        <f t="shared" si="34"/>
        <v>0</v>
      </c>
      <c r="T89" s="4">
        <f t="shared" si="34"/>
        <v>0</v>
      </c>
      <c r="U89" s="4">
        <f t="shared" si="34"/>
        <v>0</v>
      </c>
      <c r="V89" s="4">
        <f t="shared" si="34"/>
        <v>0</v>
      </c>
      <c r="W89" s="4">
        <f t="shared" si="34"/>
        <v>0</v>
      </c>
      <c r="AB89" s="28"/>
    </row>
    <row r="90" spans="1:28" ht="37.9" customHeight="1" x14ac:dyDescent="0.25">
      <c r="A90" s="81" t="s">
        <v>37</v>
      </c>
      <c r="B90" s="83" t="s">
        <v>50</v>
      </c>
      <c r="C90" s="54" t="s">
        <v>37</v>
      </c>
      <c r="D90" s="80" t="s">
        <v>134</v>
      </c>
      <c r="E90" s="63" t="s">
        <v>66</v>
      </c>
      <c r="F90" s="63" t="s">
        <v>35</v>
      </c>
      <c r="G90" s="5" t="s">
        <v>23</v>
      </c>
      <c r="H90" s="6">
        <v>0</v>
      </c>
      <c r="I90" s="9">
        <v>0</v>
      </c>
      <c r="J90" s="9">
        <v>0</v>
      </c>
      <c r="K90" s="9">
        <v>0</v>
      </c>
      <c r="L90" s="6">
        <v>0</v>
      </c>
      <c r="M90" s="9">
        <v>0</v>
      </c>
      <c r="N90" s="9">
        <v>0</v>
      </c>
      <c r="O90" s="9">
        <v>0</v>
      </c>
      <c r="P90" s="6">
        <v>1</v>
      </c>
      <c r="Q90" s="6">
        <v>1</v>
      </c>
      <c r="R90" s="6">
        <v>0</v>
      </c>
      <c r="S90" s="6">
        <v>0</v>
      </c>
      <c r="T90" s="6">
        <v>1</v>
      </c>
      <c r="U90" s="6">
        <v>1</v>
      </c>
      <c r="V90" s="6">
        <v>0</v>
      </c>
      <c r="W90" s="6">
        <v>0</v>
      </c>
      <c r="X90" s="21"/>
    </row>
    <row r="91" spans="1:28" ht="36" customHeight="1" x14ac:dyDescent="0.25">
      <c r="A91" s="82"/>
      <c r="B91" s="82"/>
      <c r="C91" s="55"/>
      <c r="D91" s="57"/>
      <c r="E91" s="59"/>
      <c r="F91" s="59"/>
      <c r="G91" s="10" t="s">
        <v>24</v>
      </c>
      <c r="H91" s="4">
        <f t="shared" ref="H91:V91" si="35">SUM(H90:H90)</f>
        <v>0</v>
      </c>
      <c r="I91" s="4">
        <f t="shared" si="35"/>
        <v>0</v>
      </c>
      <c r="J91" s="4">
        <f t="shared" si="35"/>
        <v>0</v>
      </c>
      <c r="K91" s="4">
        <f t="shared" si="35"/>
        <v>0</v>
      </c>
      <c r="L91" s="4">
        <f t="shared" si="35"/>
        <v>0</v>
      </c>
      <c r="M91" s="4">
        <f t="shared" si="35"/>
        <v>0</v>
      </c>
      <c r="N91" s="4">
        <f t="shared" si="35"/>
        <v>0</v>
      </c>
      <c r="O91" s="4">
        <f t="shared" si="35"/>
        <v>0</v>
      </c>
      <c r="P91" s="4">
        <f t="shared" si="35"/>
        <v>1</v>
      </c>
      <c r="Q91" s="4">
        <v>1</v>
      </c>
      <c r="R91" s="4">
        <v>0</v>
      </c>
      <c r="S91" s="4">
        <f t="shared" si="35"/>
        <v>0</v>
      </c>
      <c r="T91" s="4">
        <f t="shared" si="35"/>
        <v>1</v>
      </c>
      <c r="U91" s="4">
        <v>1</v>
      </c>
      <c r="V91" s="4">
        <f t="shared" si="35"/>
        <v>0</v>
      </c>
      <c r="W91" s="4">
        <v>0</v>
      </c>
      <c r="AB91" s="28"/>
    </row>
    <row r="92" spans="1:28" ht="25.15" customHeight="1" x14ac:dyDescent="0.25">
      <c r="A92" s="81" t="s">
        <v>37</v>
      </c>
      <c r="B92" s="83" t="s">
        <v>50</v>
      </c>
      <c r="C92" s="54" t="s">
        <v>25</v>
      </c>
      <c r="D92" s="56" t="s">
        <v>67</v>
      </c>
      <c r="E92" s="58" t="s">
        <v>65</v>
      </c>
      <c r="F92" s="58" t="s">
        <v>35</v>
      </c>
      <c r="G92" s="5" t="s">
        <v>48</v>
      </c>
      <c r="H92" s="6">
        <v>564.5</v>
      </c>
      <c r="I92" s="6">
        <v>0</v>
      </c>
      <c r="J92" s="6">
        <v>0</v>
      </c>
      <c r="K92" s="6">
        <v>564.5</v>
      </c>
      <c r="L92" s="6">
        <v>181.8</v>
      </c>
      <c r="M92" s="6">
        <v>0</v>
      </c>
      <c r="N92" s="6">
        <v>0</v>
      </c>
      <c r="O92" s="6">
        <v>181.8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21"/>
    </row>
    <row r="93" spans="1:28" ht="25.15" customHeight="1" x14ac:dyDescent="0.25">
      <c r="A93" s="81"/>
      <c r="B93" s="83"/>
      <c r="C93" s="54"/>
      <c r="D93" s="56"/>
      <c r="E93" s="58"/>
      <c r="F93" s="58"/>
      <c r="G93" s="5" t="s">
        <v>23</v>
      </c>
      <c r="H93" s="6">
        <v>20</v>
      </c>
      <c r="I93" s="6">
        <v>0</v>
      </c>
      <c r="J93" s="6">
        <v>0</v>
      </c>
      <c r="K93" s="6">
        <v>20</v>
      </c>
      <c r="L93" s="6">
        <v>10</v>
      </c>
      <c r="M93" s="6">
        <v>0</v>
      </c>
      <c r="N93" s="6">
        <v>0</v>
      </c>
      <c r="O93" s="6">
        <v>10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21"/>
    </row>
    <row r="94" spans="1:28" ht="32.450000000000003" customHeight="1" x14ac:dyDescent="0.25">
      <c r="A94" s="82"/>
      <c r="B94" s="82"/>
      <c r="C94" s="55"/>
      <c r="D94" s="57"/>
      <c r="E94" s="59"/>
      <c r="F94" s="59"/>
      <c r="G94" s="10" t="s">
        <v>24</v>
      </c>
      <c r="H94" s="4">
        <f t="shared" ref="H94:W94" si="36">SUM(H92:H93)</f>
        <v>584.5</v>
      </c>
      <c r="I94" s="4">
        <f t="shared" si="36"/>
        <v>0</v>
      </c>
      <c r="J94" s="4">
        <f t="shared" si="36"/>
        <v>0</v>
      </c>
      <c r="K94" s="4">
        <f t="shared" si="36"/>
        <v>584.5</v>
      </c>
      <c r="L94" s="4">
        <f t="shared" si="36"/>
        <v>191.8</v>
      </c>
      <c r="M94" s="4">
        <f t="shared" si="36"/>
        <v>0</v>
      </c>
      <c r="N94" s="4">
        <f t="shared" si="36"/>
        <v>0</v>
      </c>
      <c r="O94" s="4">
        <f t="shared" si="36"/>
        <v>191.8</v>
      </c>
      <c r="P94" s="4">
        <f t="shared" si="36"/>
        <v>0</v>
      </c>
      <c r="Q94" s="4">
        <f t="shared" si="36"/>
        <v>0</v>
      </c>
      <c r="R94" s="4">
        <f t="shared" si="36"/>
        <v>0</v>
      </c>
      <c r="S94" s="4">
        <f t="shared" si="36"/>
        <v>0</v>
      </c>
      <c r="T94" s="4">
        <f t="shared" si="36"/>
        <v>0</v>
      </c>
      <c r="U94" s="4">
        <f t="shared" si="36"/>
        <v>0</v>
      </c>
      <c r="V94" s="4">
        <f t="shared" si="36"/>
        <v>0</v>
      </c>
      <c r="W94" s="4">
        <f t="shared" si="36"/>
        <v>0</v>
      </c>
    </row>
    <row r="95" spans="1:28" ht="25.9" customHeight="1" x14ac:dyDescent="0.25">
      <c r="A95" s="81" t="s">
        <v>37</v>
      </c>
      <c r="B95" s="83" t="s">
        <v>50</v>
      </c>
      <c r="C95" s="79" t="s">
        <v>50</v>
      </c>
      <c r="D95" s="80" t="s">
        <v>110</v>
      </c>
      <c r="E95" s="63" t="s">
        <v>65</v>
      </c>
      <c r="F95" s="63" t="s">
        <v>35</v>
      </c>
      <c r="G95" s="1" t="s">
        <v>23</v>
      </c>
      <c r="H95" s="2">
        <v>2.7</v>
      </c>
      <c r="I95" s="2">
        <v>0</v>
      </c>
      <c r="J95" s="2">
        <v>0</v>
      </c>
      <c r="K95" s="2">
        <v>2.7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</row>
    <row r="96" spans="1:28" ht="29.45" customHeight="1" x14ac:dyDescent="0.25">
      <c r="A96" s="81"/>
      <c r="B96" s="83"/>
      <c r="C96" s="54"/>
      <c r="D96" s="56"/>
      <c r="E96" s="58"/>
      <c r="F96" s="58"/>
      <c r="G96" s="1" t="s">
        <v>48</v>
      </c>
      <c r="H96" s="2">
        <v>52.2</v>
      </c>
      <c r="I96" s="2">
        <v>0</v>
      </c>
      <c r="J96" s="2">
        <v>0</v>
      </c>
      <c r="K96" s="2">
        <v>52.2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</row>
    <row r="97" spans="1:28" ht="28.9" customHeight="1" x14ac:dyDescent="0.25">
      <c r="A97" s="82"/>
      <c r="B97" s="168"/>
      <c r="C97" s="55"/>
      <c r="D97" s="57"/>
      <c r="E97" s="59"/>
      <c r="F97" s="59"/>
      <c r="G97" s="3" t="s">
        <v>24</v>
      </c>
      <c r="H97" s="4">
        <f t="shared" ref="H97:W97" si="37">SUM(H95:H96)</f>
        <v>54.900000000000006</v>
      </c>
      <c r="I97" s="4">
        <f t="shared" si="37"/>
        <v>0</v>
      </c>
      <c r="J97" s="4">
        <f t="shared" si="37"/>
        <v>0</v>
      </c>
      <c r="K97" s="4">
        <f t="shared" si="37"/>
        <v>54.900000000000006</v>
      </c>
      <c r="L97" s="4">
        <f t="shared" si="37"/>
        <v>0</v>
      </c>
      <c r="M97" s="4">
        <f t="shared" si="37"/>
        <v>0</v>
      </c>
      <c r="N97" s="4">
        <f t="shared" si="37"/>
        <v>0</v>
      </c>
      <c r="O97" s="4">
        <f t="shared" si="37"/>
        <v>0</v>
      </c>
      <c r="P97" s="4">
        <f t="shared" si="37"/>
        <v>0</v>
      </c>
      <c r="Q97" s="4">
        <f t="shared" si="37"/>
        <v>0</v>
      </c>
      <c r="R97" s="4">
        <f t="shared" si="37"/>
        <v>0</v>
      </c>
      <c r="S97" s="4">
        <f t="shared" si="37"/>
        <v>0</v>
      </c>
      <c r="T97" s="4">
        <f t="shared" si="37"/>
        <v>0</v>
      </c>
      <c r="U97" s="4">
        <f t="shared" si="37"/>
        <v>0</v>
      </c>
      <c r="V97" s="4">
        <f t="shared" si="37"/>
        <v>0</v>
      </c>
      <c r="W97" s="4">
        <f t="shared" si="37"/>
        <v>0</v>
      </c>
      <c r="AB97" s="28"/>
    </row>
    <row r="98" spans="1:28" ht="24" customHeight="1" x14ac:dyDescent="0.25">
      <c r="A98" s="73" t="s">
        <v>37</v>
      </c>
      <c r="B98" s="76" t="s">
        <v>50</v>
      </c>
      <c r="C98" s="79" t="s">
        <v>52</v>
      </c>
      <c r="D98" s="80" t="s">
        <v>130</v>
      </c>
      <c r="E98" s="63" t="s">
        <v>65</v>
      </c>
      <c r="F98" s="63" t="s">
        <v>35</v>
      </c>
      <c r="G98" s="13" t="s">
        <v>23</v>
      </c>
      <c r="H98" s="2">
        <v>28.8</v>
      </c>
      <c r="I98" s="2">
        <v>0</v>
      </c>
      <c r="J98" s="2">
        <v>0</v>
      </c>
      <c r="K98" s="2">
        <v>28.8</v>
      </c>
      <c r="L98" s="2">
        <v>0</v>
      </c>
      <c r="M98" s="2">
        <v>0</v>
      </c>
      <c r="N98" s="2">
        <v>0</v>
      </c>
      <c r="O98" s="2">
        <v>0</v>
      </c>
      <c r="P98" s="2">
        <v>10</v>
      </c>
      <c r="Q98" s="2">
        <v>0</v>
      </c>
      <c r="R98" s="2">
        <v>0</v>
      </c>
      <c r="S98" s="2">
        <v>10</v>
      </c>
      <c r="T98" s="2">
        <v>10</v>
      </c>
      <c r="U98" s="2">
        <v>0</v>
      </c>
      <c r="V98" s="2">
        <v>0</v>
      </c>
      <c r="W98" s="2">
        <v>10</v>
      </c>
    </row>
    <row r="99" spans="1:28" ht="23.45" customHeight="1" x14ac:dyDescent="0.25">
      <c r="A99" s="74"/>
      <c r="B99" s="77"/>
      <c r="C99" s="54"/>
      <c r="D99" s="56"/>
      <c r="E99" s="58"/>
      <c r="F99" s="58"/>
      <c r="G99" s="13" t="s">
        <v>48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</row>
    <row r="100" spans="1:28" ht="25.15" customHeight="1" x14ac:dyDescent="0.25">
      <c r="A100" s="74"/>
      <c r="B100" s="77"/>
      <c r="C100" s="54"/>
      <c r="D100" s="56"/>
      <c r="E100" s="58"/>
      <c r="F100" s="58"/>
      <c r="G100" s="13" t="s">
        <v>120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40</v>
      </c>
      <c r="Q100" s="2">
        <v>0</v>
      </c>
      <c r="R100" s="2">
        <v>0</v>
      </c>
      <c r="S100" s="2">
        <v>40</v>
      </c>
      <c r="T100" s="2">
        <v>40</v>
      </c>
      <c r="U100" s="2">
        <v>0</v>
      </c>
      <c r="V100" s="2">
        <v>0</v>
      </c>
      <c r="W100" s="2">
        <v>40</v>
      </c>
    </row>
    <row r="101" spans="1:28" ht="32.450000000000003" customHeight="1" x14ac:dyDescent="0.25">
      <c r="A101" s="75"/>
      <c r="B101" s="78"/>
      <c r="C101" s="55"/>
      <c r="D101" s="57"/>
      <c r="E101" s="59"/>
      <c r="F101" s="59"/>
      <c r="G101" s="10" t="s">
        <v>24</v>
      </c>
      <c r="H101" s="4">
        <f t="shared" ref="H101:W101" si="38">SUM(H98:H100)</f>
        <v>28.8</v>
      </c>
      <c r="I101" s="4">
        <f t="shared" si="38"/>
        <v>0</v>
      </c>
      <c r="J101" s="4">
        <f t="shared" si="38"/>
        <v>0</v>
      </c>
      <c r="K101" s="4">
        <f t="shared" si="38"/>
        <v>28.8</v>
      </c>
      <c r="L101" s="4">
        <f t="shared" si="38"/>
        <v>0</v>
      </c>
      <c r="M101" s="4">
        <f t="shared" si="38"/>
        <v>0</v>
      </c>
      <c r="N101" s="4">
        <f t="shared" si="38"/>
        <v>0</v>
      </c>
      <c r="O101" s="4">
        <f t="shared" si="38"/>
        <v>0</v>
      </c>
      <c r="P101" s="4">
        <f t="shared" si="38"/>
        <v>50</v>
      </c>
      <c r="Q101" s="4">
        <f t="shared" si="38"/>
        <v>0</v>
      </c>
      <c r="R101" s="4">
        <f t="shared" si="38"/>
        <v>0</v>
      </c>
      <c r="S101" s="4">
        <f t="shared" si="38"/>
        <v>50</v>
      </c>
      <c r="T101" s="4">
        <f t="shared" si="38"/>
        <v>50</v>
      </c>
      <c r="U101" s="4">
        <f t="shared" si="38"/>
        <v>0</v>
      </c>
      <c r="V101" s="4">
        <f t="shared" si="38"/>
        <v>0</v>
      </c>
      <c r="W101" s="4">
        <f t="shared" si="38"/>
        <v>50</v>
      </c>
      <c r="AB101" s="28"/>
    </row>
    <row r="102" spans="1:28" ht="27" customHeight="1" x14ac:dyDescent="0.25">
      <c r="A102" s="73" t="s">
        <v>37</v>
      </c>
      <c r="B102" s="76" t="s">
        <v>50</v>
      </c>
      <c r="C102" s="79" t="s">
        <v>54</v>
      </c>
      <c r="D102" s="80" t="s">
        <v>115</v>
      </c>
      <c r="E102" s="63" t="s">
        <v>65</v>
      </c>
      <c r="F102" s="63" t="s">
        <v>35</v>
      </c>
      <c r="G102" s="1" t="s">
        <v>23</v>
      </c>
      <c r="H102" s="2">
        <v>0.5</v>
      </c>
      <c r="I102" s="2">
        <v>0</v>
      </c>
      <c r="J102" s="2">
        <v>0</v>
      </c>
      <c r="K102" s="2">
        <v>0.5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AB102" s="28"/>
    </row>
    <row r="103" spans="1:28" ht="27" customHeight="1" x14ac:dyDescent="0.25">
      <c r="A103" s="74"/>
      <c r="B103" s="77"/>
      <c r="C103" s="54"/>
      <c r="D103" s="56"/>
      <c r="E103" s="58"/>
      <c r="F103" s="58"/>
      <c r="G103" s="1" t="s">
        <v>49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AB103" s="28"/>
    </row>
    <row r="104" spans="1:28" ht="51.6" customHeight="1" x14ac:dyDescent="0.25">
      <c r="A104" s="75"/>
      <c r="B104" s="78"/>
      <c r="C104" s="55"/>
      <c r="D104" s="57"/>
      <c r="E104" s="59"/>
      <c r="F104" s="59"/>
      <c r="G104" s="3" t="s">
        <v>24</v>
      </c>
      <c r="H104" s="4">
        <f t="shared" ref="H104:W104" si="39">SUM(H102:H103)</f>
        <v>0.5</v>
      </c>
      <c r="I104" s="4">
        <f t="shared" si="39"/>
        <v>0</v>
      </c>
      <c r="J104" s="4">
        <f t="shared" si="39"/>
        <v>0</v>
      </c>
      <c r="K104" s="4">
        <f t="shared" si="39"/>
        <v>0.5</v>
      </c>
      <c r="L104" s="4">
        <f t="shared" si="39"/>
        <v>0</v>
      </c>
      <c r="M104" s="4">
        <f t="shared" si="39"/>
        <v>0</v>
      </c>
      <c r="N104" s="4">
        <f t="shared" si="39"/>
        <v>0</v>
      </c>
      <c r="O104" s="4">
        <f t="shared" si="39"/>
        <v>0</v>
      </c>
      <c r="P104" s="4">
        <f t="shared" si="39"/>
        <v>0</v>
      </c>
      <c r="Q104" s="4">
        <f t="shared" si="39"/>
        <v>0</v>
      </c>
      <c r="R104" s="4">
        <f t="shared" si="39"/>
        <v>0</v>
      </c>
      <c r="S104" s="4">
        <f t="shared" si="39"/>
        <v>0</v>
      </c>
      <c r="T104" s="4">
        <f t="shared" si="39"/>
        <v>0</v>
      </c>
      <c r="U104" s="4">
        <f t="shared" si="39"/>
        <v>0</v>
      </c>
      <c r="V104" s="4">
        <f t="shared" si="39"/>
        <v>0</v>
      </c>
      <c r="W104" s="4">
        <f t="shared" si="39"/>
        <v>0</v>
      </c>
      <c r="AB104" s="28"/>
    </row>
    <row r="105" spans="1:28" ht="29.45" customHeight="1" x14ac:dyDescent="0.25">
      <c r="A105" s="73" t="s">
        <v>37</v>
      </c>
      <c r="B105" s="76" t="s">
        <v>50</v>
      </c>
      <c r="C105" s="79" t="s">
        <v>55</v>
      </c>
      <c r="D105" s="80" t="s">
        <v>117</v>
      </c>
      <c r="E105" s="63" t="s">
        <v>65</v>
      </c>
      <c r="F105" s="63" t="s">
        <v>35</v>
      </c>
      <c r="G105" s="1" t="s">
        <v>23</v>
      </c>
      <c r="H105" s="2">
        <v>38.799999999999997</v>
      </c>
      <c r="I105" s="2">
        <v>0</v>
      </c>
      <c r="J105" s="2">
        <v>0</v>
      </c>
      <c r="K105" s="2">
        <v>38.799999999999997</v>
      </c>
      <c r="L105" s="2">
        <v>11.7</v>
      </c>
      <c r="M105" s="2">
        <v>0</v>
      </c>
      <c r="N105" s="2">
        <v>0</v>
      </c>
      <c r="O105" s="2">
        <v>11.7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AB105" s="28"/>
    </row>
    <row r="106" spans="1:28" ht="27.6" customHeight="1" x14ac:dyDescent="0.25">
      <c r="A106" s="74"/>
      <c r="B106" s="77"/>
      <c r="C106" s="54"/>
      <c r="D106" s="56"/>
      <c r="E106" s="58"/>
      <c r="F106" s="58"/>
      <c r="G106" s="1" t="s">
        <v>48</v>
      </c>
      <c r="H106" s="2">
        <v>174.5</v>
      </c>
      <c r="I106" s="2">
        <v>0</v>
      </c>
      <c r="J106" s="2">
        <v>0</v>
      </c>
      <c r="K106" s="2">
        <v>174.5</v>
      </c>
      <c r="L106" s="2">
        <v>53.4</v>
      </c>
      <c r="M106" s="2">
        <v>0</v>
      </c>
      <c r="N106" s="2">
        <v>0</v>
      </c>
      <c r="O106" s="2">
        <v>53.4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AB106" s="28"/>
    </row>
    <row r="107" spans="1:28" ht="30" customHeight="1" x14ac:dyDescent="0.25">
      <c r="A107" s="75"/>
      <c r="B107" s="78"/>
      <c r="C107" s="55"/>
      <c r="D107" s="57"/>
      <c r="E107" s="59"/>
      <c r="F107" s="59"/>
      <c r="G107" s="3" t="s">
        <v>24</v>
      </c>
      <c r="H107" s="4">
        <f t="shared" ref="H107:W107" si="40">SUM(H105:H106)</f>
        <v>213.3</v>
      </c>
      <c r="I107" s="4">
        <f t="shared" si="40"/>
        <v>0</v>
      </c>
      <c r="J107" s="4">
        <f t="shared" si="40"/>
        <v>0</v>
      </c>
      <c r="K107" s="4">
        <f t="shared" si="40"/>
        <v>213.3</v>
      </c>
      <c r="L107" s="4">
        <f t="shared" si="40"/>
        <v>65.099999999999994</v>
      </c>
      <c r="M107" s="4">
        <f t="shared" si="40"/>
        <v>0</v>
      </c>
      <c r="N107" s="4">
        <f t="shared" si="40"/>
        <v>0</v>
      </c>
      <c r="O107" s="4">
        <f t="shared" si="40"/>
        <v>65.099999999999994</v>
      </c>
      <c r="P107" s="4">
        <f t="shared" si="40"/>
        <v>0</v>
      </c>
      <c r="Q107" s="4">
        <f t="shared" si="40"/>
        <v>0</v>
      </c>
      <c r="R107" s="4">
        <f t="shared" si="40"/>
        <v>0</v>
      </c>
      <c r="S107" s="4">
        <f t="shared" si="40"/>
        <v>0</v>
      </c>
      <c r="T107" s="4">
        <f t="shared" si="40"/>
        <v>0</v>
      </c>
      <c r="U107" s="4">
        <f t="shared" si="40"/>
        <v>0</v>
      </c>
      <c r="V107" s="4">
        <f t="shared" si="40"/>
        <v>0</v>
      </c>
      <c r="W107" s="4">
        <f t="shared" si="40"/>
        <v>0</v>
      </c>
      <c r="AB107" s="28"/>
    </row>
    <row r="108" spans="1:28" ht="31.9" customHeight="1" x14ac:dyDescent="0.25">
      <c r="A108" s="29" t="s">
        <v>37</v>
      </c>
      <c r="B108" s="30" t="s">
        <v>50</v>
      </c>
      <c r="C108" s="70" t="s">
        <v>28</v>
      </c>
      <c r="D108" s="71"/>
      <c r="E108" s="71"/>
      <c r="F108" s="71"/>
      <c r="G108" s="72"/>
      <c r="H108" s="23">
        <f t="shared" ref="H108:W108" si="41">SUM(H94,H91,H89,H97,H101,H104,H107)</f>
        <v>886.8</v>
      </c>
      <c r="I108" s="23">
        <f t="shared" si="41"/>
        <v>0</v>
      </c>
      <c r="J108" s="23">
        <f t="shared" si="41"/>
        <v>0</v>
      </c>
      <c r="K108" s="23">
        <f t="shared" si="41"/>
        <v>886.8</v>
      </c>
      <c r="L108" s="23">
        <f t="shared" si="41"/>
        <v>291</v>
      </c>
      <c r="M108" s="23">
        <f t="shared" si="41"/>
        <v>0</v>
      </c>
      <c r="N108" s="23">
        <f t="shared" si="41"/>
        <v>0</v>
      </c>
      <c r="O108" s="23">
        <f t="shared" si="41"/>
        <v>291</v>
      </c>
      <c r="P108" s="23">
        <f t="shared" si="41"/>
        <v>51</v>
      </c>
      <c r="Q108" s="23">
        <f t="shared" si="41"/>
        <v>1</v>
      </c>
      <c r="R108" s="23">
        <f t="shared" si="41"/>
        <v>0</v>
      </c>
      <c r="S108" s="23">
        <f t="shared" si="41"/>
        <v>50</v>
      </c>
      <c r="T108" s="23">
        <f t="shared" si="41"/>
        <v>51</v>
      </c>
      <c r="U108" s="23">
        <f t="shared" si="41"/>
        <v>1</v>
      </c>
      <c r="V108" s="23">
        <f t="shared" si="41"/>
        <v>0</v>
      </c>
      <c r="W108" s="23">
        <f t="shared" si="41"/>
        <v>50</v>
      </c>
    </row>
    <row r="109" spans="1:28" ht="31.9" customHeight="1" x14ac:dyDescent="0.25">
      <c r="A109" s="29" t="s">
        <v>37</v>
      </c>
      <c r="B109" s="30" t="s">
        <v>52</v>
      </c>
      <c r="C109" s="142" t="s">
        <v>68</v>
      </c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</row>
    <row r="110" spans="1:28" ht="31.9" customHeight="1" x14ac:dyDescent="0.25">
      <c r="A110" s="81" t="s">
        <v>37</v>
      </c>
      <c r="B110" s="83" t="s">
        <v>52</v>
      </c>
      <c r="C110" s="54" t="s">
        <v>17</v>
      </c>
      <c r="D110" s="80" t="s">
        <v>69</v>
      </c>
      <c r="E110" s="63" t="s">
        <v>70</v>
      </c>
      <c r="F110" s="63" t="s">
        <v>35</v>
      </c>
      <c r="G110" s="5" t="s">
        <v>23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21"/>
    </row>
    <row r="111" spans="1:28" ht="31.9" customHeight="1" x14ac:dyDescent="0.25">
      <c r="A111" s="81"/>
      <c r="B111" s="83"/>
      <c r="C111" s="54"/>
      <c r="D111" s="56"/>
      <c r="E111" s="58"/>
      <c r="F111" s="58"/>
      <c r="G111" s="5" t="s">
        <v>48</v>
      </c>
      <c r="H111" s="6">
        <v>0.1</v>
      </c>
      <c r="I111" s="6">
        <v>0.1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21"/>
    </row>
    <row r="112" spans="1:28" ht="27.6" customHeight="1" x14ac:dyDescent="0.25">
      <c r="A112" s="81"/>
      <c r="B112" s="83"/>
      <c r="C112" s="54"/>
      <c r="D112" s="56"/>
      <c r="E112" s="58"/>
      <c r="F112" s="58"/>
      <c r="G112" s="5" t="s">
        <v>49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21"/>
    </row>
    <row r="113" spans="1:28" ht="27.6" customHeight="1" x14ac:dyDescent="0.25">
      <c r="A113" s="81"/>
      <c r="B113" s="83"/>
      <c r="C113" s="54"/>
      <c r="D113" s="56"/>
      <c r="E113" s="58"/>
      <c r="F113" s="58"/>
      <c r="G113" s="5" t="s">
        <v>120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21"/>
    </row>
    <row r="114" spans="1:28" ht="32.450000000000003" customHeight="1" x14ac:dyDescent="0.25">
      <c r="A114" s="82"/>
      <c r="B114" s="82"/>
      <c r="C114" s="55"/>
      <c r="D114" s="57"/>
      <c r="E114" s="59"/>
      <c r="F114" s="59"/>
      <c r="G114" s="10" t="s">
        <v>24</v>
      </c>
      <c r="H114" s="4">
        <f t="shared" ref="H114:W114" si="42">SUM(H110:H113)</f>
        <v>0.1</v>
      </c>
      <c r="I114" s="4">
        <f t="shared" si="42"/>
        <v>0.1</v>
      </c>
      <c r="J114" s="4">
        <f t="shared" si="42"/>
        <v>0</v>
      </c>
      <c r="K114" s="4">
        <f t="shared" si="42"/>
        <v>0</v>
      </c>
      <c r="L114" s="4">
        <f t="shared" si="42"/>
        <v>0</v>
      </c>
      <c r="M114" s="4">
        <f t="shared" si="42"/>
        <v>0</v>
      </c>
      <c r="N114" s="4">
        <f t="shared" si="42"/>
        <v>0</v>
      </c>
      <c r="O114" s="4">
        <f t="shared" si="42"/>
        <v>0</v>
      </c>
      <c r="P114" s="4">
        <f t="shared" si="42"/>
        <v>0</v>
      </c>
      <c r="Q114" s="4">
        <f t="shared" si="42"/>
        <v>0</v>
      </c>
      <c r="R114" s="4">
        <f t="shared" si="42"/>
        <v>0</v>
      </c>
      <c r="S114" s="4">
        <f t="shared" si="42"/>
        <v>0</v>
      </c>
      <c r="T114" s="4">
        <f t="shared" si="42"/>
        <v>0</v>
      </c>
      <c r="U114" s="4">
        <f t="shared" si="42"/>
        <v>0</v>
      </c>
      <c r="V114" s="4">
        <f t="shared" si="42"/>
        <v>0</v>
      </c>
      <c r="W114" s="4">
        <f t="shared" si="42"/>
        <v>0</v>
      </c>
      <c r="AB114" s="28"/>
    </row>
    <row r="115" spans="1:28" ht="25.15" customHeight="1" x14ac:dyDescent="0.25">
      <c r="A115" s="154" t="s">
        <v>37</v>
      </c>
      <c r="B115" s="84" t="s">
        <v>52</v>
      </c>
      <c r="C115" s="160" t="s">
        <v>37</v>
      </c>
      <c r="D115" s="80" t="s">
        <v>71</v>
      </c>
      <c r="E115" s="63" t="s">
        <v>70</v>
      </c>
      <c r="F115" s="63" t="s">
        <v>35</v>
      </c>
      <c r="G115" s="5" t="s">
        <v>23</v>
      </c>
      <c r="H115" s="6">
        <v>3.9</v>
      </c>
      <c r="I115" s="6">
        <v>0</v>
      </c>
      <c r="J115" s="6">
        <v>0</v>
      </c>
      <c r="K115" s="6">
        <v>3.9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</row>
    <row r="116" spans="1:28" ht="27" customHeight="1" x14ac:dyDescent="0.25">
      <c r="A116" s="159"/>
      <c r="B116" s="159"/>
      <c r="C116" s="159"/>
      <c r="D116" s="56"/>
      <c r="E116" s="58"/>
      <c r="F116" s="58"/>
      <c r="G116" s="5" t="s">
        <v>48</v>
      </c>
      <c r="H116" s="6">
        <v>87.5</v>
      </c>
      <c r="I116" s="6">
        <v>0</v>
      </c>
      <c r="J116" s="6">
        <v>0</v>
      </c>
      <c r="K116" s="6">
        <v>87.5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21"/>
    </row>
    <row r="117" spans="1:28" ht="27" customHeight="1" x14ac:dyDescent="0.25">
      <c r="A117" s="159"/>
      <c r="B117" s="159"/>
      <c r="C117" s="159"/>
      <c r="D117" s="56"/>
      <c r="E117" s="58"/>
      <c r="F117" s="58"/>
      <c r="G117" s="5" t="s">
        <v>49</v>
      </c>
      <c r="H117" s="6">
        <v>15.4</v>
      </c>
      <c r="I117" s="6">
        <v>0</v>
      </c>
      <c r="J117" s="6">
        <v>0</v>
      </c>
      <c r="K117" s="6">
        <v>15.4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21"/>
    </row>
    <row r="118" spans="1:28" ht="29.45" customHeight="1" x14ac:dyDescent="0.25">
      <c r="A118" s="82"/>
      <c r="B118" s="82"/>
      <c r="C118" s="82"/>
      <c r="D118" s="57"/>
      <c r="E118" s="59"/>
      <c r="F118" s="59"/>
      <c r="G118" s="10" t="s">
        <v>24</v>
      </c>
      <c r="H118" s="4">
        <f t="shared" ref="H118:W118" si="43">SUM(H115:H117)</f>
        <v>106.80000000000001</v>
      </c>
      <c r="I118" s="4">
        <f t="shared" si="43"/>
        <v>0</v>
      </c>
      <c r="J118" s="4">
        <f t="shared" si="43"/>
        <v>0</v>
      </c>
      <c r="K118" s="4">
        <f t="shared" si="43"/>
        <v>106.80000000000001</v>
      </c>
      <c r="L118" s="4">
        <f t="shared" si="43"/>
        <v>0</v>
      </c>
      <c r="M118" s="4">
        <f t="shared" si="43"/>
        <v>0</v>
      </c>
      <c r="N118" s="4">
        <f t="shared" si="43"/>
        <v>0</v>
      </c>
      <c r="O118" s="4">
        <f t="shared" si="43"/>
        <v>0</v>
      </c>
      <c r="P118" s="4">
        <f t="shared" si="43"/>
        <v>0</v>
      </c>
      <c r="Q118" s="4">
        <f t="shared" si="43"/>
        <v>0</v>
      </c>
      <c r="R118" s="4">
        <f t="shared" si="43"/>
        <v>0</v>
      </c>
      <c r="S118" s="4">
        <f t="shared" si="43"/>
        <v>0</v>
      </c>
      <c r="T118" s="4">
        <f t="shared" si="43"/>
        <v>0</v>
      </c>
      <c r="U118" s="4">
        <f t="shared" si="43"/>
        <v>0</v>
      </c>
      <c r="V118" s="4">
        <f t="shared" si="43"/>
        <v>0</v>
      </c>
      <c r="W118" s="4">
        <f t="shared" si="43"/>
        <v>0</v>
      </c>
      <c r="AB118" s="28"/>
    </row>
    <row r="119" spans="1:28" ht="34.15" customHeight="1" x14ac:dyDescent="0.25">
      <c r="A119" s="81" t="s">
        <v>37</v>
      </c>
      <c r="B119" s="83" t="s">
        <v>52</v>
      </c>
      <c r="C119" s="54" t="s">
        <v>50</v>
      </c>
      <c r="D119" s="80" t="s">
        <v>72</v>
      </c>
      <c r="E119" s="63" t="s">
        <v>70</v>
      </c>
      <c r="F119" s="63" t="s">
        <v>35</v>
      </c>
      <c r="G119" s="5" t="s">
        <v>23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21"/>
    </row>
    <row r="120" spans="1:28" ht="27" customHeight="1" x14ac:dyDescent="0.25">
      <c r="A120" s="81"/>
      <c r="B120" s="83"/>
      <c r="C120" s="54"/>
      <c r="D120" s="56"/>
      <c r="E120" s="58"/>
      <c r="F120" s="58"/>
      <c r="G120" s="5" t="s">
        <v>48</v>
      </c>
      <c r="H120" s="6">
        <v>91.8</v>
      </c>
      <c r="I120" s="6">
        <v>0</v>
      </c>
      <c r="J120" s="6">
        <v>0</v>
      </c>
      <c r="K120" s="6">
        <v>91.8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21"/>
    </row>
    <row r="121" spans="1:28" ht="27" customHeight="1" x14ac:dyDescent="0.25">
      <c r="A121" s="81"/>
      <c r="B121" s="83"/>
      <c r="C121" s="54"/>
      <c r="D121" s="56"/>
      <c r="E121" s="58"/>
      <c r="F121" s="58"/>
      <c r="G121" s="5" t="s">
        <v>49</v>
      </c>
      <c r="H121" s="6">
        <v>16.2</v>
      </c>
      <c r="I121" s="6">
        <v>0</v>
      </c>
      <c r="J121" s="6">
        <v>0</v>
      </c>
      <c r="K121" s="6">
        <v>16.2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21"/>
    </row>
    <row r="122" spans="1:28" ht="29.45" customHeight="1" x14ac:dyDescent="0.25">
      <c r="A122" s="82"/>
      <c r="B122" s="82"/>
      <c r="C122" s="55"/>
      <c r="D122" s="57"/>
      <c r="E122" s="59"/>
      <c r="F122" s="59"/>
      <c r="G122" s="10" t="s">
        <v>24</v>
      </c>
      <c r="H122" s="4">
        <f t="shared" ref="H122:W122" si="44">SUM(H119:H121)</f>
        <v>108</v>
      </c>
      <c r="I122" s="4">
        <f t="shared" si="44"/>
        <v>0</v>
      </c>
      <c r="J122" s="4">
        <f t="shared" si="44"/>
        <v>0</v>
      </c>
      <c r="K122" s="4">
        <f t="shared" si="44"/>
        <v>108</v>
      </c>
      <c r="L122" s="4">
        <f t="shared" si="44"/>
        <v>0</v>
      </c>
      <c r="M122" s="4">
        <f t="shared" si="44"/>
        <v>0</v>
      </c>
      <c r="N122" s="4">
        <f t="shared" si="44"/>
        <v>0</v>
      </c>
      <c r="O122" s="4">
        <f t="shared" si="44"/>
        <v>0</v>
      </c>
      <c r="P122" s="4">
        <f t="shared" si="44"/>
        <v>0</v>
      </c>
      <c r="Q122" s="4">
        <f t="shared" si="44"/>
        <v>0</v>
      </c>
      <c r="R122" s="4">
        <f t="shared" si="44"/>
        <v>0</v>
      </c>
      <c r="S122" s="4">
        <f t="shared" si="44"/>
        <v>0</v>
      </c>
      <c r="T122" s="4">
        <f t="shared" si="44"/>
        <v>0</v>
      </c>
      <c r="U122" s="4">
        <f t="shared" si="44"/>
        <v>0</v>
      </c>
      <c r="V122" s="4">
        <f t="shared" si="44"/>
        <v>0</v>
      </c>
      <c r="W122" s="4">
        <f t="shared" si="44"/>
        <v>0</v>
      </c>
      <c r="AB122" s="28"/>
    </row>
    <row r="123" spans="1:28" ht="28.9" customHeight="1" x14ac:dyDescent="0.25">
      <c r="A123" s="81" t="s">
        <v>37</v>
      </c>
      <c r="B123" s="83" t="s">
        <v>52</v>
      </c>
      <c r="C123" s="54" t="s">
        <v>52</v>
      </c>
      <c r="D123" s="80" t="s">
        <v>108</v>
      </c>
      <c r="E123" s="63" t="s">
        <v>70</v>
      </c>
      <c r="F123" s="63" t="s">
        <v>35</v>
      </c>
      <c r="G123" s="5" t="s">
        <v>23</v>
      </c>
      <c r="H123" s="6">
        <v>11.8</v>
      </c>
      <c r="I123" s="6">
        <v>0</v>
      </c>
      <c r="J123" s="6">
        <v>0</v>
      </c>
      <c r="K123" s="6">
        <v>11.8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21"/>
    </row>
    <row r="124" spans="1:28" ht="24.6" customHeight="1" x14ac:dyDescent="0.25">
      <c r="A124" s="81"/>
      <c r="B124" s="83"/>
      <c r="C124" s="54"/>
      <c r="D124" s="56"/>
      <c r="E124" s="58"/>
      <c r="F124" s="58"/>
      <c r="G124" s="5" t="s">
        <v>48</v>
      </c>
      <c r="H124" s="6">
        <v>90.6</v>
      </c>
      <c r="I124" s="6">
        <v>0</v>
      </c>
      <c r="J124" s="6">
        <v>0</v>
      </c>
      <c r="K124" s="6">
        <v>90.6</v>
      </c>
      <c r="L124" s="6">
        <v>23.8</v>
      </c>
      <c r="M124" s="6">
        <v>0</v>
      </c>
      <c r="N124" s="6">
        <v>0</v>
      </c>
      <c r="O124" s="6">
        <v>23.8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21"/>
    </row>
    <row r="125" spans="1:28" ht="25.15" customHeight="1" x14ac:dyDescent="0.25">
      <c r="A125" s="81"/>
      <c r="B125" s="83"/>
      <c r="C125" s="54"/>
      <c r="D125" s="56"/>
      <c r="E125" s="58"/>
      <c r="F125" s="58"/>
      <c r="G125" s="5" t="s">
        <v>120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21"/>
    </row>
    <row r="126" spans="1:28" ht="32.450000000000003" customHeight="1" x14ac:dyDescent="0.25">
      <c r="A126" s="82"/>
      <c r="B126" s="82"/>
      <c r="C126" s="55"/>
      <c r="D126" s="57"/>
      <c r="E126" s="59"/>
      <c r="F126" s="59"/>
      <c r="G126" s="10" t="s">
        <v>24</v>
      </c>
      <c r="H126" s="4">
        <f t="shared" ref="H126:K126" si="45">SUM(H123:H125)</f>
        <v>102.39999999999999</v>
      </c>
      <c r="I126" s="4">
        <f t="shared" si="45"/>
        <v>0</v>
      </c>
      <c r="J126" s="4">
        <f t="shared" si="45"/>
        <v>0</v>
      </c>
      <c r="K126" s="4">
        <f t="shared" si="45"/>
        <v>102.39999999999999</v>
      </c>
      <c r="L126" s="4">
        <f t="shared" ref="L126:W126" si="46">SUM(L123:L125)</f>
        <v>23.8</v>
      </c>
      <c r="M126" s="4">
        <f t="shared" si="46"/>
        <v>0</v>
      </c>
      <c r="N126" s="4">
        <f t="shared" si="46"/>
        <v>0</v>
      </c>
      <c r="O126" s="4">
        <f t="shared" si="46"/>
        <v>23.8</v>
      </c>
      <c r="P126" s="4">
        <f t="shared" si="46"/>
        <v>0</v>
      </c>
      <c r="Q126" s="4">
        <f t="shared" si="46"/>
        <v>0</v>
      </c>
      <c r="R126" s="4">
        <f t="shared" si="46"/>
        <v>0</v>
      </c>
      <c r="S126" s="4">
        <f t="shared" si="46"/>
        <v>0</v>
      </c>
      <c r="T126" s="4">
        <f t="shared" si="46"/>
        <v>0</v>
      </c>
      <c r="U126" s="4">
        <f t="shared" si="46"/>
        <v>0</v>
      </c>
      <c r="V126" s="4">
        <f t="shared" si="46"/>
        <v>0</v>
      </c>
      <c r="W126" s="4">
        <f t="shared" si="46"/>
        <v>0</v>
      </c>
      <c r="AB126" s="28"/>
    </row>
    <row r="127" spans="1:28" ht="32.450000000000003" customHeight="1" x14ac:dyDescent="0.25">
      <c r="A127" s="73" t="s">
        <v>37</v>
      </c>
      <c r="B127" s="76" t="s">
        <v>52</v>
      </c>
      <c r="C127" s="79" t="s">
        <v>53</v>
      </c>
      <c r="D127" s="80" t="s">
        <v>123</v>
      </c>
      <c r="E127" s="63" t="s">
        <v>70</v>
      </c>
      <c r="F127" s="63" t="s">
        <v>35</v>
      </c>
      <c r="G127" s="5" t="s">
        <v>23</v>
      </c>
      <c r="H127" s="2">
        <v>57.4</v>
      </c>
      <c r="I127" s="2">
        <v>0</v>
      </c>
      <c r="J127" s="2">
        <v>0</v>
      </c>
      <c r="K127" s="2">
        <v>57.4</v>
      </c>
      <c r="L127" s="2">
        <v>14.5</v>
      </c>
      <c r="M127" s="2">
        <v>0</v>
      </c>
      <c r="N127" s="2">
        <v>0</v>
      </c>
      <c r="O127" s="2">
        <v>14.5</v>
      </c>
      <c r="P127" s="2">
        <v>19.899999999999999</v>
      </c>
      <c r="Q127" s="2">
        <v>0</v>
      </c>
      <c r="R127" s="2">
        <v>0</v>
      </c>
      <c r="S127" s="2">
        <v>19.899999999999999</v>
      </c>
      <c r="T127" s="2">
        <v>0</v>
      </c>
      <c r="U127" s="2">
        <v>0</v>
      </c>
      <c r="V127" s="2">
        <v>0</v>
      </c>
      <c r="W127" s="2">
        <v>0</v>
      </c>
      <c r="AB127" s="28"/>
    </row>
    <row r="128" spans="1:28" ht="32.450000000000003" customHeight="1" x14ac:dyDescent="0.25">
      <c r="A128" s="74"/>
      <c r="B128" s="77"/>
      <c r="C128" s="54"/>
      <c r="D128" s="56"/>
      <c r="E128" s="58"/>
      <c r="F128" s="58"/>
      <c r="G128" s="5" t="s">
        <v>49</v>
      </c>
      <c r="H128" s="2">
        <v>4</v>
      </c>
      <c r="I128" s="2">
        <v>0</v>
      </c>
      <c r="J128" s="2">
        <v>0</v>
      </c>
      <c r="K128" s="2">
        <v>4</v>
      </c>
      <c r="L128" s="2">
        <v>4.4000000000000004</v>
      </c>
      <c r="M128" s="2">
        <v>0</v>
      </c>
      <c r="N128" s="2">
        <v>0</v>
      </c>
      <c r="O128" s="2">
        <v>4.4000000000000004</v>
      </c>
      <c r="P128" s="2">
        <v>19.2</v>
      </c>
      <c r="Q128" s="2">
        <v>0</v>
      </c>
      <c r="R128" s="2">
        <v>0</v>
      </c>
      <c r="S128" s="2">
        <v>19.2</v>
      </c>
      <c r="T128" s="2">
        <v>0</v>
      </c>
      <c r="U128" s="2">
        <v>0</v>
      </c>
      <c r="V128" s="2">
        <v>0</v>
      </c>
      <c r="W128" s="2">
        <v>0</v>
      </c>
      <c r="AB128" s="28"/>
    </row>
    <row r="129" spans="1:28" ht="32.450000000000003" customHeight="1" x14ac:dyDescent="0.25">
      <c r="A129" s="74"/>
      <c r="B129" s="77"/>
      <c r="C129" s="54"/>
      <c r="D129" s="56"/>
      <c r="E129" s="58"/>
      <c r="F129" s="58"/>
      <c r="G129" s="5" t="s">
        <v>48</v>
      </c>
      <c r="H129" s="2">
        <v>22.8</v>
      </c>
      <c r="I129" s="2">
        <v>0</v>
      </c>
      <c r="J129" s="2">
        <v>0</v>
      </c>
      <c r="K129" s="2">
        <v>22.8</v>
      </c>
      <c r="L129" s="2">
        <v>25</v>
      </c>
      <c r="M129" s="2">
        <v>0</v>
      </c>
      <c r="N129" s="2">
        <v>0</v>
      </c>
      <c r="O129" s="2">
        <v>25</v>
      </c>
      <c r="P129" s="2">
        <v>108.8</v>
      </c>
      <c r="Q129" s="2">
        <v>0</v>
      </c>
      <c r="R129" s="2">
        <v>0</v>
      </c>
      <c r="S129" s="2">
        <v>108.8</v>
      </c>
      <c r="T129" s="2">
        <v>0</v>
      </c>
      <c r="U129" s="2">
        <v>0</v>
      </c>
      <c r="V129" s="2">
        <v>0</v>
      </c>
      <c r="W129" s="2">
        <v>0</v>
      </c>
      <c r="AB129" s="28"/>
    </row>
    <row r="130" spans="1:28" ht="32.450000000000003" customHeight="1" x14ac:dyDescent="0.25">
      <c r="A130" s="75"/>
      <c r="B130" s="78"/>
      <c r="C130" s="55"/>
      <c r="D130" s="57"/>
      <c r="E130" s="59"/>
      <c r="F130" s="59"/>
      <c r="G130" s="10" t="s">
        <v>24</v>
      </c>
      <c r="H130" s="4">
        <f t="shared" ref="H130:W130" si="47">SUM(H127:H129)</f>
        <v>84.2</v>
      </c>
      <c r="I130" s="4">
        <f t="shared" si="47"/>
        <v>0</v>
      </c>
      <c r="J130" s="4">
        <f t="shared" si="47"/>
        <v>0</v>
      </c>
      <c r="K130" s="4">
        <f>SUM(K127:K129)</f>
        <v>84.2</v>
      </c>
      <c r="L130" s="4">
        <f t="shared" si="47"/>
        <v>43.9</v>
      </c>
      <c r="M130" s="4">
        <f t="shared" si="47"/>
        <v>0</v>
      </c>
      <c r="N130" s="4">
        <f t="shared" si="47"/>
        <v>0</v>
      </c>
      <c r="O130" s="4">
        <f t="shared" si="47"/>
        <v>43.9</v>
      </c>
      <c r="P130" s="4">
        <f t="shared" si="47"/>
        <v>147.89999999999998</v>
      </c>
      <c r="Q130" s="4">
        <f t="shared" si="47"/>
        <v>0</v>
      </c>
      <c r="R130" s="4">
        <f t="shared" si="47"/>
        <v>0</v>
      </c>
      <c r="S130" s="4">
        <f t="shared" si="47"/>
        <v>147.89999999999998</v>
      </c>
      <c r="T130" s="4">
        <f t="shared" si="47"/>
        <v>0</v>
      </c>
      <c r="U130" s="4">
        <f t="shared" si="47"/>
        <v>0</v>
      </c>
      <c r="V130" s="4">
        <f t="shared" si="47"/>
        <v>0</v>
      </c>
      <c r="W130" s="4">
        <f t="shared" si="47"/>
        <v>0</v>
      </c>
      <c r="AB130" s="28"/>
    </row>
    <row r="131" spans="1:28" ht="26.45" customHeight="1" x14ac:dyDescent="0.25">
      <c r="A131" s="29" t="s">
        <v>37</v>
      </c>
      <c r="B131" s="30" t="s">
        <v>52</v>
      </c>
      <c r="C131" s="70" t="s">
        <v>28</v>
      </c>
      <c r="D131" s="71"/>
      <c r="E131" s="71"/>
      <c r="F131" s="71"/>
      <c r="G131" s="72"/>
      <c r="H131" s="23">
        <f t="shared" ref="H131:W131" si="48">SUM(H130,H126,H122,H118,H114)</f>
        <v>401.50000000000006</v>
      </c>
      <c r="I131" s="23">
        <f t="shared" si="48"/>
        <v>0.1</v>
      </c>
      <c r="J131" s="23">
        <f t="shared" si="48"/>
        <v>0</v>
      </c>
      <c r="K131" s="23">
        <f t="shared" si="48"/>
        <v>401.40000000000003</v>
      </c>
      <c r="L131" s="23">
        <f t="shared" si="48"/>
        <v>67.7</v>
      </c>
      <c r="M131" s="23">
        <f t="shared" si="48"/>
        <v>0</v>
      </c>
      <c r="N131" s="23">
        <f t="shared" si="48"/>
        <v>0</v>
      </c>
      <c r="O131" s="23">
        <f t="shared" si="48"/>
        <v>67.7</v>
      </c>
      <c r="P131" s="23">
        <f t="shared" si="48"/>
        <v>147.89999999999998</v>
      </c>
      <c r="Q131" s="23">
        <f t="shared" si="48"/>
        <v>0</v>
      </c>
      <c r="R131" s="23">
        <f t="shared" si="48"/>
        <v>0</v>
      </c>
      <c r="S131" s="23">
        <f t="shared" si="48"/>
        <v>147.89999999999998</v>
      </c>
      <c r="T131" s="23">
        <f t="shared" si="48"/>
        <v>0</v>
      </c>
      <c r="U131" s="23">
        <f t="shared" si="48"/>
        <v>0</v>
      </c>
      <c r="V131" s="23">
        <f t="shared" si="48"/>
        <v>0</v>
      </c>
      <c r="W131" s="23">
        <f t="shared" si="48"/>
        <v>0</v>
      </c>
    </row>
    <row r="132" spans="1:28" ht="25.9" customHeight="1" x14ac:dyDescent="0.25">
      <c r="A132" s="29" t="s">
        <v>37</v>
      </c>
      <c r="B132" s="30" t="s">
        <v>53</v>
      </c>
      <c r="C132" s="142" t="s">
        <v>73</v>
      </c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4"/>
    </row>
    <row r="133" spans="1:28" ht="25.9" customHeight="1" x14ac:dyDescent="0.25">
      <c r="A133" s="154" t="s">
        <v>37</v>
      </c>
      <c r="B133" s="84" t="s">
        <v>53</v>
      </c>
      <c r="C133" s="79" t="s">
        <v>17</v>
      </c>
      <c r="D133" s="80" t="s">
        <v>74</v>
      </c>
      <c r="E133" s="63" t="s">
        <v>75</v>
      </c>
      <c r="F133" s="63" t="s">
        <v>35</v>
      </c>
      <c r="G133" s="11" t="s">
        <v>41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21"/>
    </row>
    <row r="134" spans="1:28" ht="25.9" customHeight="1" x14ac:dyDescent="0.25">
      <c r="A134" s="196"/>
      <c r="B134" s="196"/>
      <c r="C134" s="196"/>
      <c r="D134" s="56"/>
      <c r="E134" s="58"/>
      <c r="F134" s="58"/>
      <c r="G134" s="11" t="s">
        <v>23</v>
      </c>
      <c r="H134" s="6">
        <v>0</v>
      </c>
      <c r="I134" s="6">
        <v>0</v>
      </c>
      <c r="J134" s="6">
        <v>0</v>
      </c>
      <c r="K134" s="6">
        <v>0</v>
      </c>
      <c r="L134" s="6">
        <v>1</v>
      </c>
      <c r="M134" s="6">
        <v>0</v>
      </c>
      <c r="N134" s="6">
        <v>0</v>
      </c>
      <c r="O134" s="6">
        <v>1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21"/>
    </row>
    <row r="135" spans="1:28" ht="30" customHeight="1" x14ac:dyDescent="0.25">
      <c r="A135" s="197"/>
      <c r="B135" s="197"/>
      <c r="C135" s="197"/>
      <c r="D135" s="57"/>
      <c r="E135" s="59"/>
      <c r="F135" s="59"/>
      <c r="G135" s="10" t="s">
        <v>24</v>
      </c>
      <c r="H135" s="4">
        <f t="shared" ref="H135:W135" si="49">SUM(H133:H134)</f>
        <v>0</v>
      </c>
      <c r="I135" s="4">
        <f t="shared" si="49"/>
        <v>0</v>
      </c>
      <c r="J135" s="4">
        <f t="shared" si="49"/>
        <v>0</v>
      </c>
      <c r="K135" s="4">
        <f t="shared" si="49"/>
        <v>0</v>
      </c>
      <c r="L135" s="4">
        <f t="shared" si="49"/>
        <v>1</v>
      </c>
      <c r="M135" s="4">
        <f t="shared" si="49"/>
        <v>0</v>
      </c>
      <c r="N135" s="4">
        <f t="shared" si="49"/>
        <v>0</v>
      </c>
      <c r="O135" s="4">
        <f t="shared" si="49"/>
        <v>1</v>
      </c>
      <c r="P135" s="4">
        <f t="shared" si="49"/>
        <v>0</v>
      </c>
      <c r="Q135" s="4">
        <f t="shared" si="49"/>
        <v>0</v>
      </c>
      <c r="R135" s="4">
        <f t="shared" si="49"/>
        <v>0</v>
      </c>
      <c r="S135" s="4">
        <f t="shared" si="49"/>
        <v>0</v>
      </c>
      <c r="T135" s="4">
        <f t="shared" si="49"/>
        <v>0</v>
      </c>
      <c r="U135" s="4">
        <f t="shared" si="49"/>
        <v>0</v>
      </c>
      <c r="V135" s="4">
        <f t="shared" si="49"/>
        <v>0</v>
      </c>
      <c r="W135" s="4">
        <f t="shared" si="49"/>
        <v>0</v>
      </c>
    </row>
    <row r="136" spans="1:28" ht="29.45" customHeight="1" x14ac:dyDescent="0.25">
      <c r="A136" s="154" t="s">
        <v>37</v>
      </c>
      <c r="B136" s="84" t="s">
        <v>53</v>
      </c>
      <c r="C136" s="79" t="s">
        <v>37</v>
      </c>
      <c r="D136" s="80" t="s">
        <v>141</v>
      </c>
      <c r="E136" s="63" t="s">
        <v>75</v>
      </c>
      <c r="F136" s="63" t="s">
        <v>35</v>
      </c>
      <c r="G136" s="1" t="s">
        <v>23</v>
      </c>
      <c r="H136" s="2">
        <v>11.2</v>
      </c>
      <c r="I136" s="2">
        <v>0</v>
      </c>
      <c r="J136" s="2">
        <v>0</v>
      </c>
      <c r="K136" s="2">
        <v>11.2</v>
      </c>
      <c r="L136" s="2">
        <v>0</v>
      </c>
      <c r="M136" s="2">
        <v>0</v>
      </c>
      <c r="N136" s="2">
        <v>0</v>
      </c>
      <c r="O136" s="2">
        <v>0</v>
      </c>
      <c r="P136" s="2">
        <v>101.4</v>
      </c>
      <c r="Q136" s="2">
        <v>0</v>
      </c>
      <c r="R136" s="2">
        <v>0</v>
      </c>
      <c r="S136" s="2">
        <v>101.4</v>
      </c>
      <c r="T136" s="2">
        <v>0</v>
      </c>
      <c r="U136" s="2">
        <v>0</v>
      </c>
      <c r="V136" s="2">
        <v>0</v>
      </c>
      <c r="W136" s="2">
        <v>0</v>
      </c>
    </row>
    <row r="137" spans="1:28" ht="29.45" customHeight="1" x14ac:dyDescent="0.25">
      <c r="A137" s="81"/>
      <c r="B137" s="83"/>
      <c r="C137" s="54"/>
      <c r="D137" s="56"/>
      <c r="E137" s="58"/>
      <c r="F137" s="58"/>
      <c r="G137" s="1" t="s">
        <v>120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100</v>
      </c>
      <c r="Q137" s="2">
        <v>0</v>
      </c>
      <c r="R137" s="2">
        <v>0</v>
      </c>
      <c r="S137" s="2">
        <v>100</v>
      </c>
      <c r="T137" s="2">
        <v>0</v>
      </c>
      <c r="U137" s="2">
        <v>0</v>
      </c>
      <c r="V137" s="2">
        <v>0</v>
      </c>
      <c r="W137" s="2">
        <v>0</v>
      </c>
    </row>
    <row r="138" spans="1:28" ht="29.45" customHeight="1" x14ac:dyDescent="0.25">
      <c r="A138" s="155"/>
      <c r="B138" s="85"/>
      <c r="C138" s="55"/>
      <c r="D138" s="57"/>
      <c r="E138" s="59"/>
      <c r="F138" s="59"/>
      <c r="G138" s="3" t="s">
        <v>24</v>
      </c>
      <c r="H138" s="4">
        <f t="shared" ref="H138:W138" si="50">SUM(H136:H137)</f>
        <v>11.2</v>
      </c>
      <c r="I138" s="4">
        <f t="shared" si="50"/>
        <v>0</v>
      </c>
      <c r="J138" s="4">
        <f t="shared" si="50"/>
        <v>0</v>
      </c>
      <c r="K138" s="4">
        <f t="shared" si="50"/>
        <v>11.2</v>
      </c>
      <c r="L138" s="4">
        <f t="shared" si="50"/>
        <v>0</v>
      </c>
      <c r="M138" s="4">
        <f t="shared" si="50"/>
        <v>0</v>
      </c>
      <c r="N138" s="4">
        <f t="shared" si="50"/>
        <v>0</v>
      </c>
      <c r="O138" s="4">
        <f t="shared" si="50"/>
        <v>0</v>
      </c>
      <c r="P138" s="4">
        <f t="shared" si="50"/>
        <v>201.4</v>
      </c>
      <c r="Q138" s="4">
        <f t="shared" si="50"/>
        <v>0</v>
      </c>
      <c r="R138" s="4">
        <f t="shared" si="50"/>
        <v>0</v>
      </c>
      <c r="S138" s="4">
        <f t="shared" si="50"/>
        <v>201.4</v>
      </c>
      <c r="T138" s="4">
        <f t="shared" si="50"/>
        <v>0</v>
      </c>
      <c r="U138" s="4">
        <f t="shared" si="50"/>
        <v>0</v>
      </c>
      <c r="V138" s="4">
        <f t="shared" si="50"/>
        <v>0</v>
      </c>
      <c r="W138" s="4">
        <f t="shared" si="50"/>
        <v>0</v>
      </c>
    </row>
    <row r="139" spans="1:28" ht="29.45" customHeight="1" x14ac:dyDescent="0.25">
      <c r="A139" s="154" t="s">
        <v>37</v>
      </c>
      <c r="B139" s="84" t="s">
        <v>53</v>
      </c>
      <c r="C139" s="79" t="s">
        <v>25</v>
      </c>
      <c r="D139" s="80" t="s">
        <v>129</v>
      </c>
      <c r="E139" s="63" t="s">
        <v>75</v>
      </c>
      <c r="F139" s="63" t="s">
        <v>35</v>
      </c>
      <c r="G139" s="1" t="s">
        <v>23</v>
      </c>
      <c r="H139" s="2">
        <v>23</v>
      </c>
      <c r="I139" s="2">
        <v>0</v>
      </c>
      <c r="J139" s="2">
        <v>0</v>
      </c>
      <c r="K139" s="2">
        <v>23</v>
      </c>
      <c r="L139" s="2">
        <v>0</v>
      </c>
      <c r="M139" s="2">
        <v>0</v>
      </c>
      <c r="N139" s="2">
        <v>0</v>
      </c>
      <c r="O139" s="2">
        <v>0</v>
      </c>
      <c r="P139" s="2">
        <v>10</v>
      </c>
      <c r="Q139" s="2">
        <v>0</v>
      </c>
      <c r="R139" s="2">
        <v>0</v>
      </c>
      <c r="S139" s="2">
        <v>10</v>
      </c>
      <c r="T139" s="2">
        <v>10</v>
      </c>
      <c r="U139" s="2">
        <v>0</v>
      </c>
      <c r="V139" s="2">
        <v>0</v>
      </c>
      <c r="W139" s="2">
        <v>10</v>
      </c>
    </row>
    <row r="140" spans="1:28" ht="29.45" customHeight="1" x14ac:dyDescent="0.25">
      <c r="A140" s="81"/>
      <c r="B140" s="83"/>
      <c r="C140" s="54"/>
      <c r="D140" s="56"/>
      <c r="E140" s="58"/>
      <c r="F140" s="58"/>
      <c r="G140" s="1" t="s">
        <v>120</v>
      </c>
      <c r="H140" s="2">
        <v>9</v>
      </c>
      <c r="I140" s="2">
        <v>0</v>
      </c>
      <c r="J140" s="2">
        <v>0</v>
      </c>
      <c r="K140" s="2">
        <v>9</v>
      </c>
      <c r="L140" s="2">
        <v>0</v>
      </c>
      <c r="M140" s="2">
        <v>0</v>
      </c>
      <c r="N140" s="2">
        <v>0</v>
      </c>
      <c r="O140" s="2">
        <v>0</v>
      </c>
      <c r="P140" s="2">
        <v>40</v>
      </c>
      <c r="Q140" s="2">
        <v>0</v>
      </c>
      <c r="R140" s="2">
        <v>0</v>
      </c>
      <c r="S140" s="2">
        <v>40</v>
      </c>
      <c r="T140" s="2">
        <v>40</v>
      </c>
      <c r="U140" s="2">
        <v>0</v>
      </c>
      <c r="V140" s="2">
        <v>0</v>
      </c>
      <c r="W140" s="2">
        <v>40</v>
      </c>
    </row>
    <row r="141" spans="1:28" ht="37.15" customHeight="1" x14ac:dyDescent="0.25">
      <c r="A141" s="155"/>
      <c r="B141" s="85"/>
      <c r="C141" s="55"/>
      <c r="D141" s="57"/>
      <c r="E141" s="59"/>
      <c r="F141" s="59"/>
      <c r="G141" s="3" t="s">
        <v>24</v>
      </c>
      <c r="H141" s="4">
        <f t="shared" ref="H141:W141" si="51">SUM(H139:H140)</f>
        <v>32</v>
      </c>
      <c r="I141" s="4">
        <f t="shared" si="51"/>
        <v>0</v>
      </c>
      <c r="J141" s="4">
        <f t="shared" si="51"/>
        <v>0</v>
      </c>
      <c r="K141" s="4">
        <f t="shared" si="51"/>
        <v>32</v>
      </c>
      <c r="L141" s="4">
        <f t="shared" si="51"/>
        <v>0</v>
      </c>
      <c r="M141" s="4">
        <f t="shared" si="51"/>
        <v>0</v>
      </c>
      <c r="N141" s="4">
        <f t="shared" si="51"/>
        <v>0</v>
      </c>
      <c r="O141" s="4">
        <f t="shared" si="51"/>
        <v>0</v>
      </c>
      <c r="P141" s="4">
        <f t="shared" si="51"/>
        <v>50</v>
      </c>
      <c r="Q141" s="4">
        <f t="shared" si="51"/>
        <v>0</v>
      </c>
      <c r="R141" s="4">
        <f t="shared" si="51"/>
        <v>0</v>
      </c>
      <c r="S141" s="4">
        <f t="shared" si="51"/>
        <v>50</v>
      </c>
      <c r="T141" s="4">
        <f t="shared" si="51"/>
        <v>50</v>
      </c>
      <c r="U141" s="4">
        <f t="shared" si="51"/>
        <v>0</v>
      </c>
      <c r="V141" s="4">
        <f t="shared" si="51"/>
        <v>0</v>
      </c>
      <c r="W141" s="4">
        <f t="shared" si="51"/>
        <v>50</v>
      </c>
    </row>
    <row r="142" spans="1:28" ht="37.15" customHeight="1" x14ac:dyDescent="0.25">
      <c r="A142" s="154" t="s">
        <v>37</v>
      </c>
      <c r="B142" s="84" t="s">
        <v>53</v>
      </c>
      <c r="C142" s="79" t="s">
        <v>52</v>
      </c>
      <c r="D142" s="80" t="s">
        <v>142</v>
      </c>
      <c r="E142" s="63" t="s">
        <v>75</v>
      </c>
      <c r="F142" s="63"/>
      <c r="G142" s="1" t="s">
        <v>23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20</v>
      </c>
      <c r="Q142" s="2">
        <v>0</v>
      </c>
      <c r="R142" s="2">
        <v>0</v>
      </c>
      <c r="S142" s="2">
        <v>20</v>
      </c>
      <c r="T142" s="2">
        <v>20</v>
      </c>
      <c r="U142" s="2">
        <v>0</v>
      </c>
      <c r="V142" s="2">
        <v>0</v>
      </c>
      <c r="W142" s="2">
        <v>20</v>
      </c>
    </row>
    <row r="143" spans="1:28" ht="43.15" customHeight="1" x14ac:dyDescent="0.25">
      <c r="A143" s="155"/>
      <c r="B143" s="85"/>
      <c r="C143" s="55"/>
      <c r="D143" s="57"/>
      <c r="E143" s="59"/>
      <c r="F143" s="59"/>
      <c r="G143" s="3" t="s">
        <v>24</v>
      </c>
      <c r="H143" s="4">
        <f t="shared" ref="H143:W143" si="52">SUM(H142)</f>
        <v>0</v>
      </c>
      <c r="I143" s="4">
        <f t="shared" si="52"/>
        <v>0</v>
      </c>
      <c r="J143" s="4">
        <f t="shared" si="52"/>
        <v>0</v>
      </c>
      <c r="K143" s="4">
        <f t="shared" si="52"/>
        <v>0</v>
      </c>
      <c r="L143" s="4">
        <f t="shared" si="52"/>
        <v>0</v>
      </c>
      <c r="M143" s="4">
        <f t="shared" si="52"/>
        <v>0</v>
      </c>
      <c r="N143" s="4">
        <f t="shared" si="52"/>
        <v>0</v>
      </c>
      <c r="O143" s="4">
        <f t="shared" si="52"/>
        <v>0</v>
      </c>
      <c r="P143" s="4">
        <f t="shared" si="52"/>
        <v>20</v>
      </c>
      <c r="Q143" s="4">
        <f t="shared" si="52"/>
        <v>0</v>
      </c>
      <c r="R143" s="4">
        <f t="shared" si="52"/>
        <v>0</v>
      </c>
      <c r="S143" s="4">
        <f t="shared" si="52"/>
        <v>20</v>
      </c>
      <c r="T143" s="4">
        <f t="shared" si="52"/>
        <v>20</v>
      </c>
      <c r="U143" s="4">
        <f t="shared" si="52"/>
        <v>0</v>
      </c>
      <c r="V143" s="4">
        <f t="shared" si="52"/>
        <v>0</v>
      </c>
      <c r="W143" s="4">
        <f t="shared" si="52"/>
        <v>20</v>
      </c>
    </row>
    <row r="144" spans="1:28" ht="25.9" customHeight="1" x14ac:dyDescent="0.25">
      <c r="A144" s="29" t="s">
        <v>37</v>
      </c>
      <c r="B144" s="30" t="s">
        <v>53</v>
      </c>
      <c r="C144" s="70" t="s">
        <v>28</v>
      </c>
      <c r="D144" s="71"/>
      <c r="E144" s="71"/>
      <c r="F144" s="71"/>
      <c r="G144" s="72"/>
      <c r="H144" s="23">
        <f t="shared" ref="H144:W144" si="53">SUM(H143,H141,H138,H135)</f>
        <v>43.2</v>
      </c>
      <c r="I144" s="23">
        <f t="shared" si="53"/>
        <v>0</v>
      </c>
      <c r="J144" s="23">
        <f t="shared" si="53"/>
        <v>0</v>
      </c>
      <c r="K144" s="23">
        <f t="shared" si="53"/>
        <v>43.2</v>
      </c>
      <c r="L144" s="23">
        <f t="shared" si="53"/>
        <v>1</v>
      </c>
      <c r="M144" s="23">
        <f t="shared" si="53"/>
        <v>0</v>
      </c>
      <c r="N144" s="23">
        <f t="shared" si="53"/>
        <v>0</v>
      </c>
      <c r="O144" s="23">
        <f t="shared" si="53"/>
        <v>1</v>
      </c>
      <c r="P144" s="23">
        <f t="shared" si="53"/>
        <v>271.39999999999998</v>
      </c>
      <c r="Q144" s="23">
        <f t="shared" si="53"/>
        <v>0</v>
      </c>
      <c r="R144" s="23">
        <f t="shared" si="53"/>
        <v>0</v>
      </c>
      <c r="S144" s="23">
        <f t="shared" si="53"/>
        <v>271.39999999999998</v>
      </c>
      <c r="T144" s="23">
        <f t="shared" si="53"/>
        <v>70</v>
      </c>
      <c r="U144" s="23">
        <f t="shared" si="53"/>
        <v>0</v>
      </c>
      <c r="V144" s="23">
        <f t="shared" si="53"/>
        <v>0</v>
      </c>
      <c r="W144" s="23">
        <f t="shared" si="53"/>
        <v>70</v>
      </c>
    </row>
    <row r="145" spans="1:28" ht="30" customHeight="1" x14ac:dyDescent="0.25">
      <c r="A145" s="29" t="s">
        <v>37</v>
      </c>
      <c r="B145" s="30" t="s">
        <v>54</v>
      </c>
      <c r="C145" s="142" t="s">
        <v>76</v>
      </c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4"/>
    </row>
    <row r="146" spans="1:28" ht="28.15" customHeight="1" x14ac:dyDescent="0.25">
      <c r="A146" s="81" t="s">
        <v>37</v>
      </c>
      <c r="B146" s="83" t="s">
        <v>54</v>
      </c>
      <c r="C146" s="54" t="s">
        <v>17</v>
      </c>
      <c r="D146" s="80" t="s">
        <v>77</v>
      </c>
      <c r="E146" s="63" t="s">
        <v>78</v>
      </c>
      <c r="F146" s="63" t="s">
        <v>35</v>
      </c>
      <c r="G146" s="11" t="s">
        <v>41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21"/>
    </row>
    <row r="147" spans="1:28" ht="33.6" customHeight="1" x14ac:dyDescent="0.25">
      <c r="A147" s="81"/>
      <c r="B147" s="83"/>
      <c r="C147" s="54"/>
      <c r="D147" s="56"/>
      <c r="E147" s="58"/>
      <c r="F147" s="58"/>
      <c r="G147" s="11" t="s">
        <v>48</v>
      </c>
      <c r="H147" s="6">
        <v>7.2</v>
      </c>
      <c r="I147" s="6">
        <v>0</v>
      </c>
      <c r="J147" s="6">
        <v>0</v>
      </c>
      <c r="K147" s="6">
        <v>7.2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21"/>
    </row>
    <row r="148" spans="1:28" ht="29.45" customHeight="1" x14ac:dyDescent="0.25">
      <c r="A148" s="81"/>
      <c r="B148" s="83"/>
      <c r="C148" s="54"/>
      <c r="D148" s="56"/>
      <c r="E148" s="58"/>
      <c r="F148" s="58"/>
      <c r="G148" s="11" t="s">
        <v>23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21"/>
    </row>
    <row r="149" spans="1:28" ht="30.6" customHeight="1" x14ac:dyDescent="0.25">
      <c r="A149" s="82"/>
      <c r="B149" s="82"/>
      <c r="C149" s="55"/>
      <c r="D149" s="57"/>
      <c r="E149" s="59"/>
      <c r="F149" s="59"/>
      <c r="G149" s="10" t="s">
        <v>24</v>
      </c>
      <c r="H149" s="4">
        <f t="shared" ref="H149:W149" si="54">SUM(H146:H148)</f>
        <v>7.2</v>
      </c>
      <c r="I149" s="4">
        <f t="shared" si="54"/>
        <v>0</v>
      </c>
      <c r="J149" s="4">
        <f t="shared" si="54"/>
        <v>0</v>
      </c>
      <c r="K149" s="4">
        <f t="shared" si="54"/>
        <v>7.2</v>
      </c>
      <c r="L149" s="4">
        <f t="shared" si="54"/>
        <v>0</v>
      </c>
      <c r="M149" s="4">
        <f t="shared" si="54"/>
        <v>0</v>
      </c>
      <c r="N149" s="4">
        <f t="shared" si="54"/>
        <v>0</v>
      </c>
      <c r="O149" s="4">
        <f t="shared" si="54"/>
        <v>0</v>
      </c>
      <c r="P149" s="4">
        <f t="shared" si="54"/>
        <v>0</v>
      </c>
      <c r="Q149" s="4">
        <f t="shared" si="54"/>
        <v>0</v>
      </c>
      <c r="R149" s="4">
        <f t="shared" si="54"/>
        <v>0</v>
      </c>
      <c r="S149" s="4">
        <f t="shared" si="54"/>
        <v>0</v>
      </c>
      <c r="T149" s="4">
        <f t="shared" si="54"/>
        <v>0</v>
      </c>
      <c r="U149" s="4">
        <f t="shared" si="54"/>
        <v>0</v>
      </c>
      <c r="V149" s="4">
        <f>SUM(V146:V148)</f>
        <v>0</v>
      </c>
      <c r="W149" s="4">
        <f t="shared" si="54"/>
        <v>0</v>
      </c>
      <c r="AB149" s="28"/>
    </row>
    <row r="150" spans="1:28" ht="30.6" customHeight="1" x14ac:dyDescent="0.25">
      <c r="A150" s="81" t="s">
        <v>37</v>
      </c>
      <c r="B150" s="83" t="s">
        <v>54</v>
      </c>
      <c r="C150" s="54" t="s">
        <v>31</v>
      </c>
      <c r="D150" s="156" t="s">
        <v>131</v>
      </c>
      <c r="E150" s="63" t="s">
        <v>36</v>
      </c>
      <c r="F150" s="63" t="s">
        <v>35</v>
      </c>
      <c r="G150" s="11" t="s">
        <v>23</v>
      </c>
      <c r="H150" s="6">
        <v>1.7</v>
      </c>
      <c r="I150" s="6">
        <v>0</v>
      </c>
      <c r="J150" s="6">
        <v>0</v>
      </c>
      <c r="K150" s="6">
        <v>1.7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21"/>
    </row>
    <row r="151" spans="1:28" ht="31.15" customHeight="1" x14ac:dyDescent="0.25">
      <c r="A151" s="81"/>
      <c r="B151" s="83"/>
      <c r="C151" s="54"/>
      <c r="D151" s="157"/>
      <c r="E151" s="58"/>
      <c r="F151" s="58"/>
      <c r="G151" s="11" t="s">
        <v>48</v>
      </c>
      <c r="H151" s="6">
        <v>10.1</v>
      </c>
      <c r="I151" s="6">
        <v>0</v>
      </c>
      <c r="J151" s="6">
        <v>0</v>
      </c>
      <c r="K151" s="6">
        <v>10.1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21"/>
    </row>
    <row r="152" spans="1:28" ht="29.45" customHeight="1" x14ac:dyDescent="0.25">
      <c r="A152" s="82"/>
      <c r="B152" s="82"/>
      <c r="C152" s="55"/>
      <c r="D152" s="158"/>
      <c r="E152" s="59"/>
      <c r="F152" s="59"/>
      <c r="G152" s="10" t="s">
        <v>24</v>
      </c>
      <c r="H152" s="4">
        <f t="shared" ref="H152:W152" si="55">SUM(H150:H151)</f>
        <v>11.799999999999999</v>
      </c>
      <c r="I152" s="4">
        <f t="shared" si="55"/>
        <v>0</v>
      </c>
      <c r="J152" s="4">
        <f t="shared" si="55"/>
        <v>0</v>
      </c>
      <c r="K152" s="4">
        <f t="shared" si="55"/>
        <v>11.799999999999999</v>
      </c>
      <c r="L152" s="4">
        <f t="shared" si="55"/>
        <v>0</v>
      </c>
      <c r="M152" s="4">
        <f t="shared" si="55"/>
        <v>0</v>
      </c>
      <c r="N152" s="4">
        <f t="shared" si="55"/>
        <v>0</v>
      </c>
      <c r="O152" s="4">
        <f t="shared" si="55"/>
        <v>0</v>
      </c>
      <c r="P152" s="4">
        <f t="shared" si="55"/>
        <v>0</v>
      </c>
      <c r="Q152" s="4">
        <f t="shared" si="55"/>
        <v>0</v>
      </c>
      <c r="R152" s="4">
        <f t="shared" si="55"/>
        <v>0</v>
      </c>
      <c r="S152" s="4">
        <f t="shared" si="55"/>
        <v>0</v>
      </c>
      <c r="T152" s="4">
        <f t="shared" si="55"/>
        <v>0</v>
      </c>
      <c r="U152" s="4">
        <f t="shared" si="55"/>
        <v>0</v>
      </c>
      <c r="V152" s="4">
        <f t="shared" si="55"/>
        <v>0</v>
      </c>
      <c r="W152" s="4">
        <f t="shared" si="55"/>
        <v>0</v>
      </c>
    </row>
    <row r="153" spans="1:28" ht="32.450000000000003" customHeight="1" x14ac:dyDescent="0.25">
      <c r="A153" s="190" t="s">
        <v>37</v>
      </c>
      <c r="B153" s="193" t="s">
        <v>54</v>
      </c>
      <c r="C153" s="178" t="s">
        <v>50</v>
      </c>
      <c r="D153" s="80" t="s">
        <v>79</v>
      </c>
      <c r="E153" s="63" t="s">
        <v>36</v>
      </c>
      <c r="F153" s="63" t="s">
        <v>35</v>
      </c>
      <c r="G153" s="1" t="s">
        <v>23</v>
      </c>
      <c r="H153" s="2">
        <v>8.8000000000000007</v>
      </c>
      <c r="I153" s="2">
        <v>3</v>
      </c>
      <c r="J153" s="2">
        <v>1.7</v>
      </c>
      <c r="K153" s="2">
        <v>5.8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</row>
    <row r="154" spans="1:28" ht="28.9" customHeight="1" x14ac:dyDescent="0.25">
      <c r="A154" s="191"/>
      <c r="B154" s="194"/>
      <c r="C154" s="54"/>
      <c r="D154" s="56"/>
      <c r="E154" s="58"/>
      <c r="F154" s="58"/>
      <c r="G154" s="1" t="s">
        <v>48</v>
      </c>
      <c r="H154" s="2">
        <v>6.9</v>
      </c>
      <c r="I154" s="2">
        <v>5.0999999999999996</v>
      </c>
      <c r="J154" s="2">
        <v>2.5</v>
      </c>
      <c r="K154" s="2">
        <v>1.8</v>
      </c>
      <c r="L154" s="2">
        <v>0.4</v>
      </c>
      <c r="M154" s="2">
        <v>0.4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</row>
    <row r="155" spans="1:28" ht="28.9" customHeight="1" x14ac:dyDescent="0.25">
      <c r="A155" s="191"/>
      <c r="B155" s="194"/>
      <c r="C155" s="54"/>
      <c r="D155" s="56"/>
      <c r="E155" s="58"/>
      <c r="F155" s="58"/>
      <c r="G155" s="1" t="s">
        <v>49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</row>
    <row r="156" spans="1:28" ht="31.15" customHeight="1" x14ac:dyDescent="0.25">
      <c r="A156" s="192"/>
      <c r="B156" s="195"/>
      <c r="C156" s="55"/>
      <c r="D156" s="57"/>
      <c r="E156" s="59"/>
      <c r="F156" s="59"/>
      <c r="G156" s="3" t="s">
        <v>24</v>
      </c>
      <c r="H156" s="4">
        <f>SUM(H153:H154:H155)</f>
        <v>15.700000000000001</v>
      </c>
      <c r="I156" s="4">
        <f>SUM(I153:I154:I155)</f>
        <v>8.1</v>
      </c>
      <c r="J156" s="4">
        <f>SUM(J153:J154:J155)</f>
        <v>4.2</v>
      </c>
      <c r="K156" s="4">
        <f>SUM(K153:K154:K155)</f>
        <v>7.6</v>
      </c>
      <c r="L156" s="4">
        <f>SUM(L153:L154:L155)</f>
        <v>0.4</v>
      </c>
      <c r="M156" s="4">
        <f>SUM(M153:M154:M155)</f>
        <v>0.4</v>
      </c>
      <c r="N156" s="4">
        <f>SUM(N153:N154:N155)</f>
        <v>0</v>
      </c>
      <c r="O156" s="4">
        <f>SUM(O153:O154:O155)</f>
        <v>0</v>
      </c>
      <c r="P156" s="4">
        <f>SUM(P153:P154:P155)</f>
        <v>0</v>
      </c>
      <c r="Q156" s="4">
        <f>SUM(Q153:Q154:Q155)</f>
        <v>0</v>
      </c>
      <c r="R156" s="4">
        <f>SUM(R153:R154:R155)</f>
        <v>0</v>
      </c>
      <c r="S156" s="4">
        <f>SUM(S153:S154:S155)</f>
        <v>0</v>
      </c>
      <c r="T156" s="4">
        <f>SUM(T153:T154:T155)</f>
        <v>0</v>
      </c>
      <c r="U156" s="4">
        <f>SUM(U153:U154:U155)</f>
        <v>0</v>
      </c>
      <c r="V156" s="4">
        <f>SUM(V153:V154:V155)</f>
        <v>0</v>
      </c>
      <c r="W156" s="4">
        <f>SUM(W153:W154:W155)</f>
        <v>0</v>
      </c>
      <c r="AB156" s="28"/>
    </row>
    <row r="157" spans="1:28" ht="30" customHeight="1" x14ac:dyDescent="0.25">
      <c r="A157" s="73" t="s">
        <v>37</v>
      </c>
      <c r="B157" s="76" t="s">
        <v>54</v>
      </c>
      <c r="C157" s="79" t="s">
        <v>52</v>
      </c>
      <c r="D157" s="80" t="s">
        <v>80</v>
      </c>
      <c r="E157" s="63" t="s">
        <v>36</v>
      </c>
      <c r="F157" s="63" t="s">
        <v>35</v>
      </c>
      <c r="G157" s="1" t="s">
        <v>23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20</v>
      </c>
      <c r="U157" s="2">
        <v>0</v>
      </c>
      <c r="V157" s="2">
        <v>0</v>
      </c>
      <c r="W157" s="2">
        <v>20</v>
      </c>
    </row>
    <row r="158" spans="1:28" ht="25.9" customHeight="1" x14ac:dyDescent="0.25">
      <c r="A158" s="74"/>
      <c r="B158" s="77"/>
      <c r="C158" s="54"/>
      <c r="D158" s="56"/>
      <c r="E158" s="58"/>
      <c r="F158" s="58"/>
      <c r="G158" s="1" t="s">
        <v>42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100</v>
      </c>
      <c r="Q158" s="2">
        <v>0</v>
      </c>
      <c r="R158" s="2">
        <v>0</v>
      </c>
      <c r="S158" s="2">
        <v>100</v>
      </c>
      <c r="T158" s="2">
        <v>200</v>
      </c>
      <c r="U158" s="2">
        <v>0</v>
      </c>
      <c r="V158" s="2">
        <v>0</v>
      </c>
      <c r="W158" s="2">
        <v>200</v>
      </c>
    </row>
    <row r="159" spans="1:28" ht="32.450000000000003" customHeight="1" x14ac:dyDescent="0.25">
      <c r="A159" s="75"/>
      <c r="B159" s="78"/>
      <c r="C159" s="55"/>
      <c r="D159" s="57"/>
      <c r="E159" s="59"/>
      <c r="F159" s="59"/>
      <c r="G159" s="3" t="s">
        <v>24</v>
      </c>
      <c r="H159" s="4">
        <f t="shared" ref="H159:W159" si="56">SUM(H157:H158)</f>
        <v>0</v>
      </c>
      <c r="I159" s="4">
        <f t="shared" si="56"/>
        <v>0</v>
      </c>
      <c r="J159" s="4">
        <f t="shared" si="56"/>
        <v>0</v>
      </c>
      <c r="K159" s="4">
        <f t="shared" si="56"/>
        <v>0</v>
      </c>
      <c r="L159" s="4">
        <f t="shared" si="56"/>
        <v>0</v>
      </c>
      <c r="M159" s="4">
        <f t="shared" si="56"/>
        <v>0</v>
      </c>
      <c r="N159" s="4">
        <f t="shared" si="56"/>
        <v>0</v>
      </c>
      <c r="O159" s="4">
        <f t="shared" si="56"/>
        <v>0</v>
      </c>
      <c r="P159" s="4">
        <f t="shared" si="56"/>
        <v>100</v>
      </c>
      <c r="Q159" s="4">
        <f t="shared" si="56"/>
        <v>0</v>
      </c>
      <c r="R159" s="4">
        <f t="shared" si="56"/>
        <v>0</v>
      </c>
      <c r="S159" s="4">
        <f t="shared" si="56"/>
        <v>100</v>
      </c>
      <c r="T159" s="4">
        <f t="shared" si="56"/>
        <v>220</v>
      </c>
      <c r="U159" s="4">
        <f t="shared" si="56"/>
        <v>0</v>
      </c>
      <c r="V159" s="4">
        <f t="shared" si="56"/>
        <v>0</v>
      </c>
      <c r="W159" s="4">
        <f t="shared" si="56"/>
        <v>220</v>
      </c>
      <c r="AB159" s="28"/>
    </row>
    <row r="160" spans="1:28" ht="32.450000000000003" customHeight="1" x14ac:dyDescent="0.25">
      <c r="A160" s="73" t="s">
        <v>37</v>
      </c>
      <c r="B160" s="76" t="s">
        <v>54</v>
      </c>
      <c r="C160" s="79" t="s">
        <v>53</v>
      </c>
      <c r="D160" s="80" t="s">
        <v>143</v>
      </c>
      <c r="E160" s="63" t="s">
        <v>44</v>
      </c>
      <c r="F160" s="63" t="s">
        <v>152</v>
      </c>
      <c r="G160" s="1" t="s">
        <v>23</v>
      </c>
      <c r="H160" s="2">
        <v>2.1</v>
      </c>
      <c r="I160" s="2">
        <v>2.1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AB160" s="28"/>
    </row>
    <row r="161" spans="1:28" ht="32.450000000000003" customHeight="1" x14ac:dyDescent="0.25">
      <c r="A161" s="75"/>
      <c r="B161" s="78"/>
      <c r="C161" s="55"/>
      <c r="D161" s="57"/>
      <c r="E161" s="59"/>
      <c r="F161" s="59"/>
      <c r="G161" s="3" t="s">
        <v>24</v>
      </c>
      <c r="H161" s="4">
        <f t="shared" ref="H161:W161" si="57">SUM(H160)</f>
        <v>2.1</v>
      </c>
      <c r="I161" s="4">
        <f t="shared" si="57"/>
        <v>2.1</v>
      </c>
      <c r="J161" s="4">
        <f t="shared" si="57"/>
        <v>0</v>
      </c>
      <c r="K161" s="4">
        <f t="shared" si="57"/>
        <v>0</v>
      </c>
      <c r="L161" s="4">
        <f t="shared" si="57"/>
        <v>0</v>
      </c>
      <c r="M161" s="4">
        <f t="shared" si="57"/>
        <v>0</v>
      </c>
      <c r="N161" s="4">
        <f t="shared" si="57"/>
        <v>0</v>
      </c>
      <c r="O161" s="4">
        <f t="shared" si="57"/>
        <v>0</v>
      </c>
      <c r="P161" s="4">
        <f t="shared" si="57"/>
        <v>0</v>
      </c>
      <c r="Q161" s="4">
        <f t="shared" si="57"/>
        <v>0</v>
      </c>
      <c r="R161" s="4">
        <f t="shared" si="57"/>
        <v>0</v>
      </c>
      <c r="S161" s="4">
        <f t="shared" si="57"/>
        <v>0</v>
      </c>
      <c r="T161" s="4">
        <f t="shared" si="57"/>
        <v>0</v>
      </c>
      <c r="U161" s="4">
        <f t="shared" si="57"/>
        <v>0</v>
      </c>
      <c r="V161" s="4">
        <f t="shared" si="57"/>
        <v>0</v>
      </c>
      <c r="W161" s="4">
        <f t="shared" si="57"/>
        <v>0</v>
      </c>
      <c r="AB161" s="28"/>
    </row>
    <row r="162" spans="1:28" ht="31.15" customHeight="1" x14ac:dyDescent="0.25">
      <c r="A162" s="29" t="s">
        <v>37</v>
      </c>
      <c r="B162" s="30" t="s">
        <v>54</v>
      </c>
      <c r="C162" s="70" t="s">
        <v>28</v>
      </c>
      <c r="D162" s="71"/>
      <c r="E162" s="71"/>
      <c r="F162" s="71"/>
      <c r="G162" s="72"/>
      <c r="H162" s="23">
        <f t="shared" ref="H162:W162" si="58">SUM(H152,H149,H156,H159,H161)</f>
        <v>36.800000000000004</v>
      </c>
      <c r="I162" s="23">
        <f t="shared" si="58"/>
        <v>10.199999999999999</v>
      </c>
      <c r="J162" s="23">
        <f t="shared" si="58"/>
        <v>4.2</v>
      </c>
      <c r="K162" s="23">
        <f t="shared" si="58"/>
        <v>26.6</v>
      </c>
      <c r="L162" s="23">
        <f t="shared" si="58"/>
        <v>0.4</v>
      </c>
      <c r="M162" s="23">
        <f t="shared" si="58"/>
        <v>0.4</v>
      </c>
      <c r="N162" s="23">
        <f t="shared" si="58"/>
        <v>0</v>
      </c>
      <c r="O162" s="23">
        <f t="shared" si="58"/>
        <v>0</v>
      </c>
      <c r="P162" s="23">
        <f t="shared" si="58"/>
        <v>100</v>
      </c>
      <c r="Q162" s="23">
        <f t="shared" si="58"/>
        <v>0</v>
      </c>
      <c r="R162" s="23">
        <f t="shared" si="58"/>
        <v>0</v>
      </c>
      <c r="S162" s="23">
        <f t="shared" si="58"/>
        <v>100</v>
      </c>
      <c r="T162" s="23">
        <f t="shared" si="58"/>
        <v>220</v>
      </c>
      <c r="U162" s="23">
        <f t="shared" si="58"/>
        <v>0</v>
      </c>
      <c r="V162" s="23">
        <f t="shared" si="58"/>
        <v>0</v>
      </c>
      <c r="W162" s="23">
        <f t="shared" si="58"/>
        <v>220</v>
      </c>
    </row>
    <row r="163" spans="1:28" ht="31.15" customHeight="1" x14ac:dyDescent="0.25">
      <c r="A163" s="29" t="s">
        <v>37</v>
      </c>
      <c r="B163" s="30" t="s">
        <v>55</v>
      </c>
      <c r="C163" s="142" t="s">
        <v>81</v>
      </c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4"/>
    </row>
    <row r="164" spans="1:28" ht="32.25" customHeight="1" x14ac:dyDescent="0.25">
      <c r="A164" s="81" t="s">
        <v>37</v>
      </c>
      <c r="B164" s="83" t="s">
        <v>55</v>
      </c>
      <c r="C164" s="54" t="s">
        <v>52</v>
      </c>
      <c r="D164" s="80" t="s">
        <v>83</v>
      </c>
      <c r="E164" s="63" t="s">
        <v>82</v>
      </c>
      <c r="F164" s="63" t="s">
        <v>35</v>
      </c>
      <c r="G164" s="14" t="s">
        <v>48</v>
      </c>
      <c r="H164" s="6">
        <v>99.2</v>
      </c>
      <c r="I164" s="6">
        <v>99.2</v>
      </c>
      <c r="J164" s="6">
        <v>10.1</v>
      </c>
      <c r="K164" s="6">
        <v>0</v>
      </c>
      <c r="L164" s="6">
        <v>43.9</v>
      </c>
      <c r="M164" s="6">
        <v>43.9</v>
      </c>
      <c r="N164" s="6">
        <v>6.2</v>
      </c>
      <c r="O164" s="6">
        <v>0</v>
      </c>
      <c r="P164" s="6">
        <v>116</v>
      </c>
      <c r="Q164" s="6">
        <v>116</v>
      </c>
      <c r="R164" s="6">
        <v>13.1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21"/>
    </row>
    <row r="165" spans="1:28" ht="32.25" customHeight="1" x14ac:dyDescent="0.25">
      <c r="A165" s="81"/>
      <c r="B165" s="83"/>
      <c r="C165" s="54"/>
      <c r="D165" s="56"/>
      <c r="E165" s="58"/>
      <c r="F165" s="58"/>
      <c r="G165" s="14" t="s">
        <v>23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0.2</v>
      </c>
      <c r="Q165" s="6">
        <v>0.2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21"/>
    </row>
    <row r="166" spans="1:28" ht="27" customHeight="1" x14ac:dyDescent="0.25">
      <c r="A166" s="82"/>
      <c r="B166" s="82"/>
      <c r="C166" s="55"/>
      <c r="D166" s="57"/>
      <c r="E166" s="59"/>
      <c r="F166" s="59"/>
      <c r="G166" s="10" t="s">
        <v>24</v>
      </c>
      <c r="H166" s="4">
        <f t="shared" ref="H166:W166" si="59">SUM(H164:H165)</f>
        <v>99.2</v>
      </c>
      <c r="I166" s="4">
        <f t="shared" si="59"/>
        <v>99.2</v>
      </c>
      <c r="J166" s="4">
        <f t="shared" si="59"/>
        <v>10.1</v>
      </c>
      <c r="K166" s="4">
        <f t="shared" si="59"/>
        <v>0</v>
      </c>
      <c r="L166" s="4">
        <f t="shared" si="59"/>
        <v>43.9</v>
      </c>
      <c r="M166" s="4">
        <f t="shared" si="59"/>
        <v>43.9</v>
      </c>
      <c r="N166" s="4">
        <f t="shared" si="59"/>
        <v>6.2</v>
      </c>
      <c r="O166" s="4">
        <f t="shared" si="59"/>
        <v>0</v>
      </c>
      <c r="P166" s="4">
        <f t="shared" si="59"/>
        <v>116.2</v>
      </c>
      <c r="Q166" s="4">
        <f t="shared" si="59"/>
        <v>116.2</v>
      </c>
      <c r="R166" s="4">
        <f t="shared" si="59"/>
        <v>13.1</v>
      </c>
      <c r="S166" s="4">
        <f t="shared" si="59"/>
        <v>0</v>
      </c>
      <c r="T166" s="4">
        <f t="shared" si="59"/>
        <v>0</v>
      </c>
      <c r="U166" s="4">
        <f t="shared" si="59"/>
        <v>0</v>
      </c>
      <c r="V166" s="4">
        <f t="shared" si="59"/>
        <v>0</v>
      </c>
      <c r="W166" s="4">
        <f t="shared" si="59"/>
        <v>0</v>
      </c>
    </row>
    <row r="167" spans="1:28" ht="24" customHeight="1" x14ac:dyDescent="0.25">
      <c r="A167" s="172" t="s">
        <v>37</v>
      </c>
      <c r="B167" s="175" t="s">
        <v>55</v>
      </c>
      <c r="C167" s="178" t="s">
        <v>53</v>
      </c>
      <c r="D167" s="80" t="s">
        <v>132</v>
      </c>
      <c r="E167" s="63" t="s">
        <v>82</v>
      </c>
      <c r="F167" s="63" t="s">
        <v>35</v>
      </c>
      <c r="G167" s="13" t="s">
        <v>23</v>
      </c>
      <c r="H167" s="2">
        <v>5.7</v>
      </c>
      <c r="I167" s="2">
        <v>0</v>
      </c>
      <c r="J167" s="2">
        <v>0</v>
      </c>
      <c r="K167" s="2">
        <v>5.7</v>
      </c>
      <c r="L167" s="2">
        <v>8.4</v>
      </c>
      <c r="M167" s="2">
        <v>0</v>
      </c>
      <c r="N167" s="2">
        <v>0</v>
      </c>
      <c r="O167" s="2">
        <v>8.4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</row>
    <row r="168" spans="1:28" ht="24.6" customHeight="1" x14ac:dyDescent="0.25">
      <c r="A168" s="173"/>
      <c r="B168" s="176"/>
      <c r="C168" s="54"/>
      <c r="D168" s="56"/>
      <c r="E168" s="58"/>
      <c r="F168" s="58"/>
      <c r="G168" s="13" t="s">
        <v>48</v>
      </c>
      <c r="H168" s="2">
        <v>85.8</v>
      </c>
      <c r="I168" s="2">
        <v>0</v>
      </c>
      <c r="J168" s="2">
        <v>0</v>
      </c>
      <c r="K168" s="2">
        <v>85.8</v>
      </c>
      <c r="L168" s="2">
        <v>128</v>
      </c>
      <c r="M168" s="2">
        <v>0</v>
      </c>
      <c r="N168" s="2">
        <v>0</v>
      </c>
      <c r="O168" s="2">
        <v>128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</row>
    <row r="169" spans="1:28" ht="30.6" customHeight="1" x14ac:dyDescent="0.25">
      <c r="A169" s="174"/>
      <c r="B169" s="177"/>
      <c r="C169" s="55"/>
      <c r="D169" s="57"/>
      <c r="E169" s="59"/>
      <c r="F169" s="59"/>
      <c r="G169" s="10" t="s">
        <v>24</v>
      </c>
      <c r="H169" s="4">
        <f t="shared" ref="H169:W169" si="60">SUM(H167:H168)</f>
        <v>91.5</v>
      </c>
      <c r="I169" s="4">
        <f t="shared" si="60"/>
        <v>0</v>
      </c>
      <c r="J169" s="4">
        <f t="shared" si="60"/>
        <v>0</v>
      </c>
      <c r="K169" s="4">
        <f t="shared" si="60"/>
        <v>91.5</v>
      </c>
      <c r="L169" s="4">
        <f t="shared" si="60"/>
        <v>136.4</v>
      </c>
      <c r="M169" s="4">
        <f t="shared" si="60"/>
        <v>0</v>
      </c>
      <c r="N169" s="4">
        <f t="shared" si="60"/>
        <v>0</v>
      </c>
      <c r="O169" s="4">
        <f t="shared" si="60"/>
        <v>136.4</v>
      </c>
      <c r="P169" s="4">
        <f t="shared" si="60"/>
        <v>0</v>
      </c>
      <c r="Q169" s="4">
        <f t="shared" si="60"/>
        <v>0</v>
      </c>
      <c r="R169" s="4">
        <f t="shared" si="60"/>
        <v>0</v>
      </c>
      <c r="S169" s="4">
        <f t="shared" si="60"/>
        <v>0</v>
      </c>
      <c r="T169" s="4">
        <f t="shared" si="60"/>
        <v>0</v>
      </c>
      <c r="U169" s="4">
        <f t="shared" si="60"/>
        <v>0</v>
      </c>
      <c r="V169" s="4">
        <f t="shared" si="60"/>
        <v>0</v>
      </c>
      <c r="W169" s="4">
        <f t="shared" si="60"/>
        <v>0</v>
      </c>
    </row>
    <row r="170" spans="1:28" ht="26.45" customHeight="1" x14ac:dyDescent="0.25">
      <c r="A170" s="179" t="s">
        <v>37</v>
      </c>
      <c r="B170" s="84" t="s">
        <v>55</v>
      </c>
      <c r="C170" s="79" t="s">
        <v>54</v>
      </c>
      <c r="D170" s="80" t="s">
        <v>113</v>
      </c>
      <c r="E170" s="63" t="s">
        <v>106</v>
      </c>
      <c r="F170" s="63" t="s">
        <v>35</v>
      </c>
      <c r="G170" s="13" t="s">
        <v>23</v>
      </c>
      <c r="H170" s="2">
        <v>5.2</v>
      </c>
      <c r="I170" s="2">
        <v>0</v>
      </c>
      <c r="J170" s="2">
        <v>0</v>
      </c>
      <c r="K170" s="2">
        <v>5.2</v>
      </c>
      <c r="L170" s="2">
        <v>3</v>
      </c>
      <c r="M170" s="2">
        <v>0</v>
      </c>
      <c r="N170" s="2">
        <v>0</v>
      </c>
      <c r="O170" s="2">
        <v>3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</row>
    <row r="171" spans="1:28" ht="25.9" customHeight="1" x14ac:dyDescent="0.25">
      <c r="A171" s="180"/>
      <c r="B171" s="83"/>
      <c r="C171" s="54"/>
      <c r="D171" s="56"/>
      <c r="E171" s="58"/>
      <c r="F171" s="58"/>
      <c r="G171" s="13" t="s">
        <v>49</v>
      </c>
      <c r="H171" s="2">
        <v>5.9</v>
      </c>
      <c r="I171" s="2">
        <v>0</v>
      </c>
      <c r="J171" s="2">
        <v>0</v>
      </c>
      <c r="K171" s="2">
        <v>5.9</v>
      </c>
      <c r="L171" s="2">
        <v>4.4000000000000004</v>
      </c>
      <c r="M171" s="2">
        <v>0</v>
      </c>
      <c r="N171" s="2">
        <v>0</v>
      </c>
      <c r="O171" s="2">
        <v>4.4000000000000004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</row>
    <row r="172" spans="1:28" ht="24" customHeight="1" x14ac:dyDescent="0.25">
      <c r="A172" s="180"/>
      <c r="B172" s="83"/>
      <c r="C172" s="54"/>
      <c r="D172" s="56"/>
      <c r="E172" s="58"/>
      <c r="F172" s="58"/>
      <c r="G172" s="13" t="s">
        <v>48</v>
      </c>
      <c r="H172" s="2">
        <v>56.9</v>
      </c>
      <c r="I172" s="2">
        <v>0</v>
      </c>
      <c r="J172" s="2">
        <v>0</v>
      </c>
      <c r="K172" s="2">
        <v>56.9</v>
      </c>
      <c r="L172" s="2">
        <v>49.3</v>
      </c>
      <c r="M172" s="2">
        <v>0</v>
      </c>
      <c r="N172" s="2">
        <v>0</v>
      </c>
      <c r="O172" s="2">
        <v>49.3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</row>
    <row r="173" spans="1:28" ht="30" customHeight="1" x14ac:dyDescent="0.25">
      <c r="A173" s="181"/>
      <c r="B173" s="85"/>
      <c r="C173" s="55"/>
      <c r="D173" s="57"/>
      <c r="E173" s="59"/>
      <c r="F173" s="59"/>
      <c r="G173" s="10" t="s">
        <v>24</v>
      </c>
      <c r="H173" s="4">
        <f t="shared" ref="H173:W173" si="61">SUM(H170:H172)</f>
        <v>68</v>
      </c>
      <c r="I173" s="4">
        <f t="shared" si="61"/>
        <v>0</v>
      </c>
      <c r="J173" s="4">
        <f t="shared" si="61"/>
        <v>0</v>
      </c>
      <c r="K173" s="4">
        <f t="shared" si="61"/>
        <v>68</v>
      </c>
      <c r="L173" s="4">
        <f t="shared" si="61"/>
        <v>56.699999999999996</v>
      </c>
      <c r="M173" s="4">
        <f t="shared" si="61"/>
        <v>0</v>
      </c>
      <c r="N173" s="4">
        <f t="shared" si="61"/>
        <v>0</v>
      </c>
      <c r="O173" s="4">
        <f t="shared" si="61"/>
        <v>56.699999999999996</v>
      </c>
      <c r="P173" s="4">
        <f t="shared" si="61"/>
        <v>0</v>
      </c>
      <c r="Q173" s="4">
        <f t="shared" si="61"/>
        <v>0</v>
      </c>
      <c r="R173" s="4">
        <f t="shared" si="61"/>
        <v>0</v>
      </c>
      <c r="S173" s="4">
        <f t="shared" si="61"/>
        <v>0</v>
      </c>
      <c r="T173" s="4">
        <f t="shared" si="61"/>
        <v>0</v>
      </c>
      <c r="U173" s="4">
        <f t="shared" si="61"/>
        <v>0</v>
      </c>
      <c r="V173" s="4">
        <f t="shared" si="61"/>
        <v>0</v>
      </c>
      <c r="W173" s="4">
        <f t="shared" si="61"/>
        <v>0</v>
      </c>
      <c r="AB173" s="28"/>
    </row>
    <row r="174" spans="1:28" ht="28.15" customHeight="1" x14ac:dyDescent="0.25">
      <c r="A174" s="154" t="s">
        <v>37</v>
      </c>
      <c r="B174" s="84" t="s">
        <v>55</v>
      </c>
      <c r="C174" s="79" t="s">
        <v>55</v>
      </c>
      <c r="D174" s="80" t="s">
        <v>84</v>
      </c>
      <c r="E174" s="63" t="s">
        <v>109</v>
      </c>
      <c r="F174" s="63" t="s">
        <v>35</v>
      </c>
      <c r="G174" s="13" t="s">
        <v>23</v>
      </c>
      <c r="H174" s="2">
        <v>0.1</v>
      </c>
      <c r="I174" s="2">
        <v>0.1</v>
      </c>
      <c r="J174" s="2">
        <v>0</v>
      </c>
      <c r="K174" s="2">
        <v>0</v>
      </c>
      <c r="L174" s="2">
        <v>0.4</v>
      </c>
      <c r="M174" s="2">
        <v>0.4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</row>
    <row r="175" spans="1:28" ht="28.15" customHeight="1" x14ac:dyDescent="0.25">
      <c r="A175" s="81"/>
      <c r="B175" s="83"/>
      <c r="C175" s="54"/>
      <c r="D175" s="56"/>
      <c r="E175" s="58"/>
      <c r="F175" s="58"/>
      <c r="G175" s="13" t="s">
        <v>49</v>
      </c>
      <c r="H175" s="2">
        <v>0.2</v>
      </c>
      <c r="I175" s="2">
        <v>0.2</v>
      </c>
      <c r="J175" s="2">
        <v>0</v>
      </c>
      <c r="K175" s="2">
        <v>0</v>
      </c>
      <c r="L175" s="2">
        <v>0.4</v>
      </c>
      <c r="M175" s="2">
        <v>0.4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</row>
    <row r="176" spans="1:28" ht="25.9" customHeight="1" x14ac:dyDescent="0.25">
      <c r="A176" s="81"/>
      <c r="B176" s="83"/>
      <c r="C176" s="54"/>
      <c r="D176" s="56"/>
      <c r="E176" s="58"/>
      <c r="F176" s="58"/>
      <c r="G176" s="13" t="s">
        <v>48</v>
      </c>
      <c r="H176" s="2">
        <v>2.7</v>
      </c>
      <c r="I176" s="2">
        <v>2.7</v>
      </c>
      <c r="J176" s="2">
        <v>0</v>
      </c>
      <c r="K176" s="2">
        <v>0</v>
      </c>
      <c r="L176" s="2">
        <v>4.4000000000000004</v>
      </c>
      <c r="M176" s="2">
        <v>4.4000000000000004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</row>
    <row r="177" spans="1:28" ht="25.9" customHeight="1" x14ac:dyDescent="0.25">
      <c r="A177" s="81"/>
      <c r="B177" s="83"/>
      <c r="C177" s="54"/>
      <c r="D177" s="56"/>
      <c r="E177" s="58"/>
      <c r="F177" s="58"/>
      <c r="G177" s="13" t="s">
        <v>42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</row>
    <row r="178" spans="1:28" ht="30.6" customHeight="1" x14ac:dyDescent="0.25">
      <c r="A178" s="155"/>
      <c r="B178" s="85"/>
      <c r="C178" s="55"/>
      <c r="D178" s="57"/>
      <c r="E178" s="59"/>
      <c r="F178" s="59"/>
      <c r="G178" s="10" t="s">
        <v>24</v>
      </c>
      <c r="H178" s="4">
        <f t="shared" ref="H178:W178" si="62">SUM(H174:H177)</f>
        <v>3</v>
      </c>
      <c r="I178" s="4">
        <f t="shared" si="62"/>
        <v>3</v>
      </c>
      <c r="J178" s="4">
        <f t="shared" si="62"/>
        <v>0</v>
      </c>
      <c r="K178" s="4">
        <f t="shared" si="62"/>
        <v>0</v>
      </c>
      <c r="L178" s="4">
        <f t="shared" si="62"/>
        <v>5.2</v>
      </c>
      <c r="M178" s="4">
        <f t="shared" si="62"/>
        <v>5.2</v>
      </c>
      <c r="N178" s="4">
        <f t="shared" si="62"/>
        <v>0</v>
      </c>
      <c r="O178" s="4">
        <f t="shared" si="62"/>
        <v>0</v>
      </c>
      <c r="P178" s="4">
        <f t="shared" si="62"/>
        <v>0</v>
      </c>
      <c r="Q178" s="4">
        <f t="shared" si="62"/>
        <v>0</v>
      </c>
      <c r="R178" s="4">
        <f t="shared" si="62"/>
        <v>0</v>
      </c>
      <c r="S178" s="4">
        <f t="shared" si="62"/>
        <v>0</v>
      </c>
      <c r="T178" s="4">
        <f t="shared" si="62"/>
        <v>0</v>
      </c>
      <c r="U178" s="4">
        <f t="shared" si="62"/>
        <v>0</v>
      </c>
      <c r="V178" s="4">
        <f t="shared" si="62"/>
        <v>0</v>
      </c>
      <c r="W178" s="4">
        <f t="shared" si="62"/>
        <v>0</v>
      </c>
      <c r="AB178" s="28"/>
    </row>
    <row r="179" spans="1:28" ht="30.6" customHeight="1" x14ac:dyDescent="0.25">
      <c r="A179" s="154" t="s">
        <v>37</v>
      </c>
      <c r="B179" s="84" t="s">
        <v>55</v>
      </c>
      <c r="C179" s="79" t="s">
        <v>57</v>
      </c>
      <c r="D179" s="80" t="s">
        <v>104</v>
      </c>
      <c r="E179" s="63" t="s">
        <v>105</v>
      </c>
      <c r="F179" s="63" t="s">
        <v>35</v>
      </c>
      <c r="G179" s="13" t="s">
        <v>23</v>
      </c>
      <c r="H179" s="2">
        <v>10.8</v>
      </c>
      <c r="I179" s="2">
        <v>10.8</v>
      </c>
      <c r="J179" s="2">
        <v>0</v>
      </c>
      <c r="K179" s="2">
        <v>0</v>
      </c>
      <c r="L179" s="2">
        <v>22</v>
      </c>
      <c r="M179" s="2">
        <v>22</v>
      </c>
      <c r="N179" s="2">
        <v>0</v>
      </c>
      <c r="O179" s="2">
        <v>0</v>
      </c>
      <c r="P179" s="2">
        <v>5</v>
      </c>
      <c r="Q179" s="2">
        <v>5</v>
      </c>
      <c r="R179" s="2">
        <v>0</v>
      </c>
      <c r="S179" s="2">
        <v>0</v>
      </c>
      <c r="T179" s="2">
        <v>2</v>
      </c>
      <c r="U179" s="2">
        <v>2</v>
      </c>
      <c r="V179" s="2">
        <v>0</v>
      </c>
      <c r="W179" s="2">
        <v>0</v>
      </c>
    </row>
    <row r="180" spans="1:28" ht="30.6" customHeight="1" x14ac:dyDescent="0.25">
      <c r="A180" s="155"/>
      <c r="B180" s="85"/>
      <c r="C180" s="55"/>
      <c r="D180" s="57"/>
      <c r="E180" s="59"/>
      <c r="F180" s="59"/>
      <c r="G180" s="10" t="s">
        <v>24</v>
      </c>
      <c r="H180" s="4">
        <f t="shared" ref="H180:W180" si="63">SUM(H179)</f>
        <v>10.8</v>
      </c>
      <c r="I180" s="4">
        <f t="shared" si="63"/>
        <v>10.8</v>
      </c>
      <c r="J180" s="4">
        <f t="shared" si="63"/>
        <v>0</v>
      </c>
      <c r="K180" s="4">
        <f t="shared" si="63"/>
        <v>0</v>
      </c>
      <c r="L180" s="4">
        <f t="shared" si="63"/>
        <v>22</v>
      </c>
      <c r="M180" s="4">
        <f t="shared" si="63"/>
        <v>22</v>
      </c>
      <c r="N180" s="4">
        <f t="shared" si="63"/>
        <v>0</v>
      </c>
      <c r="O180" s="4">
        <f t="shared" si="63"/>
        <v>0</v>
      </c>
      <c r="P180" s="4">
        <f t="shared" si="63"/>
        <v>5</v>
      </c>
      <c r="Q180" s="4">
        <f t="shared" si="63"/>
        <v>5</v>
      </c>
      <c r="R180" s="4">
        <f t="shared" si="63"/>
        <v>0</v>
      </c>
      <c r="S180" s="4">
        <f t="shared" si="63"/>
        <v>0</v>
      </c>
      <c r="T180" s="4">
        <f t="shared" si="63"/>
        <v>2</v>
      </c>
      <c r="U180" s="4">
        <f t="shared" si="63"/>
        <v>2</v>
      </c>
      <c r="V180" s="4">
        <f t="shared" si="63"/>
        <v>0</v>
      </c>
      <c r="W180" s="4">
        <f t="shared" si="63"/>
        <v>0</v>
      </c>
    </row>
    <row r="181" spans="1:28" ht="30.6" customHeight="1" x14ac:dyDescent="0.25">
      <c r="A181" s="154" t="s">
        <v>37</v>
      </c>
      <c r="B181" s="84" t="s">
        <v>55</v>
      </c>
      <c r="C181" s="79" t="s">
        <v>58</v>
      </c>
      <c r="D181" s="80" t="s">
        <v>114</v>
      </c>
      <c r="E181" s="63" t="s">
        <v>106</v>
      </c>
      <c r="F181" s="63" t="s">
        <v>35</v>
      </c>
      <c r="G181" s="13" t="s">
        <v>23</v>
      </c>
      <c r="H181" s="2">
        <v>0.3</v>
      </c>
      <c r="I181" s="2">
        <v>0.3</v>
      </c>
      <c r="J181" s="2">
        <v>0</v>
      </c>
      <c r="K181" s="2">
        <v>0</v>
      </c>
      <c r="L181" s="2">
        <v>0.1</v>
      </c>
      <c r="M181" s="2">
        <v>0.1</v>
      </c>
      <c r="N181" s="2">
        <v>0</v>
      </c>
      <c r="O181" s="2">
        <v>0</v>
      </c>
      <c r="P181" s="2">
        <v>0.1</v>
      </c>
      <c r="Q181" s="2">
        <v>0.1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</row>
    <row r="182" spans="1:28" ht="30.6" customHeight="1" x14ac:dyDescent="0.25">
      <c r="A182" s="81"/>
      <c r="B182" s="83"/>
      <c r="C182" s="54"/>
      <c r="D182" s="56"/>
      <c r="E182" s="58"/>
      <c r="F182" s="58"/>
      <c r="G182" s="13" t="s">
        <v>49</v>
      </c>
      <c r="H182" s="2">
        <v>0.1</v>
      </c>
      <c r="I182" s="2">
        <v>0.1</v>
      </c>
      <c r="J182" s="2">
        <v>0</v>
      </c>
      <c r="K182" s="2">
        <v>0</v>
      </c>
      <c r="L182" s="2">
        <v>0.1</v>
      </c>
      <c r="M182" s="2">
        <v>0.1</v>
      </c>
      <c r="N182" s="2">
        <v>0</v>
      </c>
      <c r="O182" s="2">
        <v>0</v>
      </c>
      <c r="P182" s="2">
        <v>0.2</v>
      </c>
      <c r="Q182" s="2">
        <v>0.2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</row>
    <row r="183" spans="1:28" ht="30.6" customHeight="1" x14ac:dyDescent="0.25">
      <c r="A183" s="81"/>
      <c r="B183" s="83"/>
      <c r="C183" s="54"/>
      <c r="D183" s="56"/>
      <c r="E183" s="58"/>
      <c r="F183" s="58"/>
      <c r="G183" s="13" t="s">
        <v>48</v>
      </c>
      <c r="H183" s="2">
        <v>0.5</v>
      </c>
      <c r="I183" s="2">
        <v>0.5</v>
      </c>
      <c r="J183" s="2">
        <v>0</v>
      </c>
      <c r="K183" s="2">
        <v>0</v>
      </c>
      <c r="L183" s="2">
        <v>0.6</v>
      </c>
      <c r="M183" s="2">
        <v>0.6</v>
      </c>
      <c r="N183" s="2">
        <v>0</v>
      </c>
      <c r="O183" s="2">
        <v>0</v>
      </c>
      <c r="P183" s="2">
        <v>2.5</v>
      </c>
      <c r="Q183" s="2">
        <v>2.5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</row>
    <row r="184" spans="1:28" ht="33.6" customHeight="1" x14ac:dyDescent="0.25">
      <c r="A184" s="155"/>
      <c r="B184" s="85"/>
      <c r="C184" s="55"/>
      <c r="D184" s="57"/>
      <c r="E184" s="59"/>
      <c r="F184" s="59"/>
      <c r="G184" s="10" t="s">
        <v>24</v>
      </c>
      <c r="H184" s="4">
        <f t="shared" ref="H184:W184" si="64">SUM(H181:H183)</f>
        <v>0.9</v>
      </c>
      <c r="I184" s="4">
        <f t="shared" si="64"/>
        <v>0.9</v>
      </c>
      <c r="J184" s="4">
        <f t="shared" si="64"/>
        <v>0</v>
      </c>
      <c r="K184" s="4">
        <f t="shared" si="64"/>
        <v>0</v>
      </c>
      <c r="L184" s="4">
        <f t="shared" si="64"/>
        <v>0.8</v>
      </c>
      <c r="M184" s="4">
        <f t="shared" si="64"/>
        <v>0.8</v>
      </c>
      <c r="N184" s="4">
        <f t="shared" si="64"/>
        <v>0</v>
      </c>
      <c r="O184" s="4">
        <f t="shared" si="64"/>
        <v>0</v>
      </c>
      <c r="P184" s="4">
        <f t="shared" si="64"/>
        <v>2.8</v>
      </c>
      <c r="Q184" s="4">
        <f t="shared" si="64"/>
        <v>2.8</v>
      </c>
      <c r="R184" s="4">
        <f t="shared" si="64"/>
        <v>0</v>
      </c>
      <c r="S184" s="4">
        <f t="shared" si="64"/>
        <v>0</v>
      </c>
      <c r="T184" s="4">
        <f t="shared" si="64"/>
        <v>0</v>
      </c>
      <c r="U184" s="4">
        <f t="shared" si="64"/>
        <v>0</v>
      </c>
      <c r="V184" s="4">
        <f t="shared" si="64"/>
        <v>0</v>
      </c>
      <c r="W184" s="4">
        <f t="shared" si="64"/>
        <v>0</v>
      </c>
    </row>
    <row r="185" spans="1:28" ht="33" customHeight="1" x14ac:dyDescent="0.25">
      <c r="A185" s="154" t="s">
        <v>37</v>
      </c>
      <c r="B185" s="84" t="s">
        <v>55</v>
      </c>
      <c r="C185" s="79" t="s">
        <v>118</v>
      </c>
      <c r="D185" s="80" t="s">
        <v>119</v>
      </c>
      <c r="E185" s="63" t="s">
        <v>109</v>
      </c>
      <c r="F185" s="63" t="s">
        <v>35</v>
      </c>
      <c r="G185" s="44" t="s">
        <v>23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1.2</v>
      </c>
      <c r="Q185" s="2">
        <v>1.2</v>
      </c>
      <c r="R185" s="2">
        <v>1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</row>
    <row r="186" spans="1:28" ht="33" customHeight="1" x14ac:dyDescent="0.25">
      <c r="A186" s="81"/>
      <c r="B186" s="83"/>
      <c r="C186" s="54"/>
      <c r="D186" s="56"/>
      <c r="E186" s="58"/>
      <c r="F186" s="58"/>
      <c r="G186" s="44" t="s">
        <v>48</v>
      </c>
      <c r="H186" s="2">
        <v>11.6</v>
      </c>
      <c r="I186" s="2">
        <v>11.6</v>
      </c>
      <c r="J186" s="2">
        <v>10.199999999999999</v>
      </c>
      <c r="K186" s="2">
        <v>0</v>
      </c>
      <c r="L186" s="2">
        <v>11</v>
      </c>
      <c r="M186" s="2">
        <v>11</v>
      </c>
      <c r="N186" s="2">
        <v>0</v>
      </c>
      <c r="O186" s="2">
        <v>0</v>
      </c>
      <c r="P186" s="2">
        <v>8</v>
      </c>
      <c r="Q186" s="2">
        <v>8</v>
      </c>
      <c r="R186" s="2">
        <v>7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</row>
    <row r="187" spans="1:28" ht="33" customHeight="1" x14ac:dyDescent="0.25">
      <c r="A187" s="81"/>
      <c r="B187" s="83"/>
      <c r="C187" s="54"/>
      <c r="D187" s="56"/>
      <c r="E187" s="58"/>
      <c r="F187" s="58"/>
      <c r="G187" s="44" t="s">
        <v>49</v>
      </c>
      <c r="H187" s="2">
        <v>1.9</v>
      </c>
      <c r="I187" s="2">
        <v>1.9</v>
      </c>
      <c r="J187" s="2">
        <v>1.8</v>
      </c>
      <c r="K187" s="2">
        <v>0</v>
      </c>
      <c r="L187" s="2">
        <v>2</v>
      </c>
      <c r="M187" s="2">
        <v>2</v>
      </c>
      <c r="N187" s="2">
        <v>0</v>
      </c>
      <c r="O187" s="2">
        <v>0</v>
      </c>
      <c r="P187" s="2">
        <v>1.5</v>
      </c>
      <c r="Q187" s="2">
        <v>1.5</v>
      </c>
      <c r="R187" s="2">
        <v>1.2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</row>
    <row r="188" spans="1:28" ht="33" customHeight="1" x14ac:dyDescent="0.25">
      <c r="A188" s="155"/>
      <c r="B188" s="85"/>
      <c r="C188" s="55"/>
      <c r="D188" s="57"/>
      <c r="E188" s="59"/>
      <c r="F188" s="59"/>
      <c r="G188" s="46" t="s">
        <v>24</v>
      </c>
      <c r="H188" s="4">
        <f t="shared" ref="H188:W188" si="65">SUM(H185:H187)</f>
        <v>13.5</v>
      </c>
      <c r="I188" s="4">
        <f t="shared" si="65"/>
        <v>13.5</v>
      </c>
      <c r="J188" s="4">
        <f t="shared" si="65"/>
        <v>12</v>
      </c>
      <c r="K188" s="4">
        <f t="shared" si="65"/>
        <v>0</v>
      </c>
      <c r="L188" s="4">
        <f t="shared" si="65"/>
        <v>13</v>
      </c>
      <c r="M188" s="4">
        <f t="shared" si="65"/>
        <v>13</v>
      </c>
      <c r="N188" s="4">
        <f t="shared" si="65"/>
        <v>0</v>
      </c>
      <c r="O188" s="4">
        <f t="shared" si="65"/>
        <v>0</v>
      </c>
      <c r="P188" s="4">
        <f t="shared" si="65"/>
        <v>10.7</v>
      </c>
      <c r="Q188" s="4">
        <f t="shared" si="65"/>
        <v>10.7</v>
      </c>
      <c r="R188" s="4">
        <f t="shared" si="65"/>
        <v>9.1999999999999993</v>
      </c>
      <c r="S188" s="4">
        <f t="shared" si="65"/>
        <v>0</v>
      </c>
      <c r="T188" s="4">
        <f t="shared" si="65"/>
        <v>0</v>
      </c>
      <c r="U188" s="4">
        <f t="shared" si="65"/>
        <v>0</v>
      </c>
      <c r="V188" s="4">
        <f t="shared" si="65"/>
        <v>0</v>
      </c>
      <c r="W188" s="4">
        <f t="shared" si="65"/>
        <v>0</v>
      </c>
    </row>
    <row r="189" spans="1:28" ht="33" customHeight="1" x14ac:dyDescent="0.25">
      <c r="A189" s="154" t="s">
        <v>37</v>
      </c>
      <c r="B189" s="84" t="s">
        <v>55</v>
      </c>
      <c r="C189" s="79" t="s">
        <v>121</v>
      </c>
      <c r="D189" s="80" t="s">
        <v>128</v>
      </c>
      <c r="E189" s="63" t="s">
        <v>109</v>
      </c>
      <c r="F189" s="63"/>
      <c r="G189" s="45" t="s">
        <v>23</v>
      </c>
      <c r="H189" s="2">
        <v>11</v>
      </c>
      <c r="I189" s="2">
        <v>11</v>
      </c>
      <c r="J189" s="2">
        <v>0</v>
      </c>
      <c r="K189" s="2">
        <v>0</v>
      </c>
      <c r="L189" s="2">
        <v>2</v>
      </c>
      <c r="M189" s="2">
        <v>0</v>
      </c>
      <c r="N189" s="2">
        <v>0</v>
      </c>
      <c r="O189" s="2">
        <v>2</v>
      </c>
      <c r="P189" s="2">
        <v>5</v>
      </c>
      <c r="Q189" s="2">
        <v>0</v>
      </c>
      <c r="R189" s="2">
        <v>0</v>
      </c>
      <c r="S189" s="2">
        <v>5</v>
      </c>
      <c r="T189" s="2">
        <v>8</v>
      </c>
      <c r="U189" s="2">
        <v>0</v>
      </c>
      <c r="V189" s="2">
        <v>0</v>
      </c>
      <c r="W189" s="2">
        <v>8</v>
      </c>
    </row>
    <row r="190" spans="1:28" ht="33" customHeight="1" x14ac:dyDescent="0.25">
      <c r="A190" s="81"/>
      <c r="B190" s="83"/>
      <c r="C190" s="54"/>
      <c r="D190" s="56"/>
      <c r="E190" s="58"/>
      <c r="F190" s="58"/>
      <c r="G190" s="45" t="s">
        <v>48</v>
      </c>
      <c r="H190" s="2">
        <v>0</v>
      </c>
      <c r="I190" s="2">
        <v>0</v>
      </c>
      <c r="J190" s="2">
        <v>0</v>
      </c>
      <c r="K190" s="2">
        <v>0</v>
      </c>
      <c r="L190" s="2">
        <v>10</v>
      </c>
      <c r="M190" s="2">
        <v>0</v>
      </c>
      <c r="N190" s="2">
        <v>0</v>
      </c>
      <c r="O190" s="2">
        <v>10</v>
      </c>
      <c r="P190" s="2">
        <v>22</v>
      </c>
      <c r="Q190" s="2">
        <v>0</v>
      </c>
      <c r="R190" s="2">
        <v>0</v>
      </c>
      <c r="S190" s="2">
        <v>22</v>
      </c>
      <c r="T190" s="2">
        <v>65</v>
      </c>
      <c r="U190" s="2">
        <v>0</v>
      </c>
      <c r="V190" s="2">
        <v>0</v>
      </c>
      <c r="W190" s="2">
        <v>65</v>
      </c>
    </row>
    <row r="191" spans="1:28" ht="33" customHeight="1" x14ac:dyDescent="0.25">
      <c r="A191" s="155"/>
      <c r="B191" s="85"/>
      <c r="C191" s="55"/>
      <c r="D191" s="57"/>
      <c r="E191" s="59"/>
      <c r="F191" s="59"/>
      <c r="G191" s="3" t="s">
        <v>24</v>
      </c>
      <c r="H191" s="4">
        <f t="shared" ref="H191:W191" si="66">SUM(H189:H190)</f>
        <v>11</v>
      </c>
      <c r="I191" s="4">
        <f t="shared" si="66"/>
        <v>11</v>
      </c>
      <c r="J191" s="4">
        <f t="shared" si="66"/>
        <v>0</v>
      </c>
      <c r="K191" s="4">
        <f t="shared" si="66"/>
        <v>0</v>
      </c>
      <c r="L191" s="4">
        <f t="shared" si="66"/>
        <v>12</v>
      </c>
      <c r="M191" s="4">
        <f t="shared" si="66"/>
        <v>0</v>
      </c>
      <c r="N191" s="4">
        <f t="shared" si="66"/>
        <v>0</v>
      </c>
      <c r="O191" s="4">
        <f t="shared" si="66"/>
        <v>12</v>
      </c>
      <c r="P191" s="4">
        <f t="shared" si="66"/>
        <v>27</v>
      </c>
      <c r="Q191" s="4">
        <f t="shared" si="66"/>
        <v>0</v>
      </c>
      <c r="R191" s="4">
        <f t="shared" si="66"/>
        <v>0</v>
      </c>
      <c r="S191" s="4">
        <f t="shared" si="66"/>
        <v>27</v>
      </c>
      <c r="T191" s="4">
        <f t="shared" si="66"/>
        <v>73</v>
      </c>
      <c r="U191" s="4">
        <f t="shared" si="66"/>
        <v>0</v>
      </c>
      <c r="V191" s="4">
        <f t="shared" si="66"/>
        <v>0</v>
      </c>
      <c r="W191" s="4">
        <f t="shared" si="66"/>
        <v>73</v>
      </c>
    </row>
    <row r="192" spans="1:28" ht="20.45" customHeight="1" x14ac:dyDescent="0.25">
      <c r="A192" s="19" t="s">
        <v>37</v>
      </c>
      <c r="B192" s="22" t="s">
        <v>55</v>
      </c>
      <c r="C192" s="67" t="s">
        <v>28</v>
      </c>
      <c r="D192" s="68"/>
      <c r="E192" s="68"/>
      <c r="F192" s="68"/>
      <c r="G192" s="69"/>
      <c r="H192" s="26">
        <f t="shared" ref="H192:W192" si="67">SUM(H169,H166,H173,H178,H180,H184,H188,H191)</f>
        <v>297.89999999999998</v>
      </c>
      <c r="I192" s="26">
        <f t="shared" si="67"/>
        <v>138.4</v>
      </c>
      <c r="J192" s="26">
        <f t="shared" si="67"/>
        <v>22.1</v>
      </c>
      <c r="K192" s="26">
        <f t="shared" si="67"/>
        <v>159.5</v>
      </c>
      <c r="L192" s="26">
        <f t="shared" si="67"/>
        <v>290</v>
      </c>
      <c r="M192" s="26">
        <f t="shared" si="67"/>
        <v>84.899999999999991</v>
      </c>
      <c r="N192" s="26">
        <f t="shared" si="67"/>
        <v>6.2</v>
      </c>
      <c r="O192" s="26">
        <f t="shared" si="67"/>
        <v>205.1</v>
      </c>
      <c r="P192" s="26">
        <f t="shared" si="67"/>
        <v>161.69999999999999</v>
      </c>
      <c r="Q192" s="26">
        <f t="shared" si="67"/>
        <v>134.69999999999999</v>
      </c>
      <c r="R192" s="26">
        <f t="shared" si="67"/>
        <v>22.299999999999997</v>
      </c>
      <c r="S192" s="26">
        <f t="shared" si="67"/>
        <v>27</v>
      </c>
      <c r="T192" s="26">
        <f t="shared" si="67"/>
        <v>75</v>
      </c>
      <c r="U192" s="26">
        <f t="shared" si="67"/>
        <v>2</v>
      </c>
      <c r="V192" s="26">
        <f t="shared" si="67"/>
        <v>0</v>
      </c>
      <c r="W192" s="26">
        <f t="shared" si="67"/>
        <v>73</v>
      </c>
    </row>
    <row r="193" spans="1:28" ht="24" customHeight="1" x14ac:dyDescent="0.25">
      <c r="A193" s="19" t="s">
        <v>37</v>
      </c>
      <c r="B193" s="64" t="s">
        <v>29</v>
      </c>
      <c r="C193" s="65"/>
      <c r="D193" s="65"/>
      <c r="E193" s="65"/>
      <c r="F193" s="65"/>
      <c r="G193" s="66"/>
      <c r="H193" s="47">
        <f t="shared" ref="H193:W193" si="68">SUM(H41,H55,H62,H85,H108,H131,H144,H162,H192)</f>
        <v>4632.3999999999996</v>
      </c>
      <c r="I193" s="47">
        <f t="shared" si="68"/>
        <v>152.9</v>
      </c>
      <c r="J193" s="47">
        <f t="shared" si="68"/>
        <v>26.3</v>
      </c>
      <c r="K193" s="47">
        <f t="shared" si="68"/>
        <v>4479.5</v>
      </c>
      <c r="L193" s="47">
        <f t="shared" si="68"/>
        <v>3316.1</v>
      </c>
      <c r="M193" s="47">
        <f t="shared" si="68"/>
        <v>85.3</v>
      </c>
      <c r="N193" s="47">
        <f t="shared" si="68"/>
        <v>6.2</v>
      </c>
      <c r="O193" s="47">
        <f t="shared" si="68"/>
        <v>3230.7999999999997</v>
      </c>
      <c r="P193" s="47">
        <f t="shared" si="68"/>
        <v>1372.8</v>
      </c>
      <c r="Q193" s="47">
        <f t="shared" si="68"/>
        <v>135.69999999999999</v>
      </c>
      <c r="R193" s="47">
        <f t="shared" si="68"/>
        <v>22.299999999999997</v>
      </c>
      <c r="S193" s="47">
        <f t="shared" si="68"/>
        <v>1237.0999999999999</v>
      </c>
      <c r="T193" s="47">
        <f t="shared" si="68"/>
        <v>694.5</v>
      </c>
      <c r="U193" s="47">
        <f t="shared" si="68"/>
        <v>3</v>
      </c>
      <c r="V193" s="47">
        <f t="shared" si="68"/>
        <v>0</v>
      </c>
      <c r="W193" s="47">
        <f t="shared" si="68"/>
        <v>691.5</v>
      </c>
    </row>
    <row r="194" spans="1:28" ht="25.9" customHeight="1" x14ac:dyDescent="0.25">
      <c r="A194" s="31" t="s">
        <v>25</v>
      </c>
      <c r="B194" s="139" t="s">
        <v>85</v>
      </c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1"/>
    </row>
    <row r="195" spans="1:28" ht="30.6" customHeight="1" x14ac:dyDescent="0.25">
      <c r="A195" s="19" t="s">
        <v>25</v>
      </c>
      <c r="B195" s="20" t="s">
        <v>17</v>
      </c>
      <c r="C195" s="169" t="s">
        <v>86</v>
      </c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1"/>
    </row>
    <row r="196" spans="1:28" ht="27" customHeight="1" x14ac:dyDescent="0.25">
      <c r="A196" s="81" t="s">
        <v>25</v>
      </c>
      <c r="B196" s="83" t="s">
        <v>17</v>
      </c>
      <c r="C196" s="54" t="s">
        <v>17</v>
      </c>
      <c r="D196" s="80" t="s">
        <v>87</v>
      </c>
      <c r="E196" s="63" t="s">
        <v>88</v>
      </c>
      <c r="F196" s="63" t="s">
        <v>35</v>
      </c>
      <c r="G196" s="11" t="s">
        <v>23</v>
      </c>
      <c r="H196" s="6">
        <v>78.2</v>
      </c>
      <c r="I196" s="6">
        <v>0</v>
      </c>
      <c r="J196" s="6">
        <v>0</v>
      </c>
      <c r="K196" s="6">
        <v>78.2</v>
      </c>
      <c r="L196" s="6">
        <v>6.3</v>
      </c>
      <c r="M196" s="6">
        <v>0</v>
      </c>
      <c r="N196" s="6">
        <v>0</v>
      </c>
      <c r="O196" s="6">
        <v>6.3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21"/>
    </row>
    <row r="197" spans="1:28" ht="23.45" customHeight="1" x14ac:dyDescent="0.25">
      <c r="A197" s="81"/>
      <c r="B197" s="83"/>
      <c r="C197" s="54"/>
      <c r="D197" s="56"/>
      <c r="E197" s="58"/>
      <c r="F197" s="58"/>
      <c r="G197" s="11" t="s">
        <v>48</v>
      </c>
      <c r="H197" s="6">
        <v>40.799999999999997</v>
      </c>
      <c r="I197" s="6">
        <v>0</v>
      </c>
      <c r="J197" s="6">
        <v>0</v>
      </c>
      <c r="K197" s="6">
        <v>40.799999999999997</v>
      </c>
      <c r="L197" s="6">
        <v>10</v>
      </c>
      <c r="M197" s="6">
        <v>0</v>
      </c>
      <c r="N197" s="6">
        <v>0</v>
      </c>
      <c r="O197" s="6">
        <v>10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21"/>
    </row>
    <row r="198" spans="1:28" ht="30.6" customHeight="1" x14ac:dyDescent="0.25">
      <c r="A198" s="82"/>
      <c r="B198" s="82"/>
      <c r="C198" s="55"/>
      <c r="D198" s="57"/>
      <c r="E198" s="59"/>
      <c r="F198" s="59"/>
      <c r="G198" s="10" t="s">
        <v>24</v>
      </c>
      <c r="H198" s="4">
        <f t="shared" ref="H198:W198" si="69">SUM(H196:H197)</f>
        <v>119</v>
      </c>
      <c r="I198" s="4">
        <f t="shared" si="69"/>
        <v>0</v>
      </c>
      <c r="J198" s="4">
        <f t="shared" si="69"/>
        <v>0</v>
      </c>
      <c r="K198" s="4">
        <f t="shared" si="69"/>
        <v>119</v>
      </c>
      <c r="L198" s="4">
        <f t="shared" si="69"/>
        <v>16.3</v>
      </c>
      <c r="M198" s="4">
        <f t="shared" si="69"/>
        <v>0</v>
      </c>
      <c r="N198" s="4">
        <f t="shared" si="69"/>
        <v>0</v>
      </c>
      <c r="O198" s="4">
        <f t="shared" si="69"/>
        <v>16.3</v>
      </c>
      <c r="P198" s="4">
        <f t="shared" si="69"/>
        <v>0</v>
      </c>
      <c r="Q198" s="4">
        <f t="shared" si="69"/>
        <v>0</v>
      </c>
      <c r="R198" s="4">
        <f t="shared" si="69"/>
        <v>0</v>
      </c>
      <c r="S198" s="4">
        <f t="shared" si="69"/>
        <v>0</v>
      </c>
      <c r="T198" s="4">
        <f t="shared" si="69"/>
        <v>0</v>
      </c>
      <c r="U198" s="4">
        <f t="shared" si="69"/>
        <v>0</v>
      </c>
      <c r="V198" s="4">
        <f t="shared" si="69"/>
        <v>0</v>
      </c>
      <c r="W198" s="4">
        <f t="shared" si="69"/>
        <v>0</v>
      </c>
    </row>
    <row r="199" spans="1:28" ht="24.6" customHeight="1" x14ac:dyDescent="0.25">
      <c r="A199" s="19" t="s">
        <v>25</v>
      </c>
      <c r="B199" s="22" t="s">
        <v>17</v>
      </c>
      <c r="C199" s="48" t="s">
        <v>28</v>
      </c>
      <c r="D199" s="49"/>
      <c r="E199" s="49"/>
      <c r="F199" s="49"/>
      <c r="G199" s="50"/>
      <c r="H199" s="26">
        <f t="shared" ref="H199:W199" si="70">SUM(H198)</f>
        <v>119</v>
      </c>
      <c r="I199" s="26">
        <f t="shared" si="70"/>
        <v>0</v>
      </c>
      <c r="J199" s="26">
        <f t="shared" si="70"/>
        <v>0</v>
      </c>
      <c r="K199" s="26">
        <f t="shared" si="70"/>
        <v>119</v>
      </c>
      <c r="L199" s="26">
        <f>SUM(L198)</f>
        <v>16.3</v>
      </c>
      <c r="M199" s="26">
        <f t="shared" si="70"/>
        <v>0</v>
      </c>
      <c r="N199" s="26">
        <f t="shared" si="70"/>
        <v>0</v>
      </c>
      <c r="O199" s="26">
        <f t="shared" si="70"/>
        <v>16.3</v>
      </c>
      <c r="P199" s="26">
        <f t="shared" si="70"/>
        <v>0</v>
      </c>
      <c r="Q199" s="26">
        <f t="shared" si="70"/>
        <v>0</v>
      </c>
      <c r="R199" s="26">
        <f t="shared" si="70"/>
        <v>0</v>
      </c>
      <c r="S199" s="26">
        <f t="shared" si="70"/>
        <v>0</v>
      </c>
      <c r="T199" s="26">
        <f t="shared" si="70"/>
        <v>0</v>
      </c>
      <c r="U199" s="26">
        <f t="shared" si="70"/>
        <v>0</v>
      </c>
      <c r="V199" s="26">
        <f t="shared" si="70"/>
        <v>0</v>
      </c>
      <c r="W199" s="26">
        <f t="shared" si="70"/>
        <v>0</v>
      </c>
    </row>
    <row r="200" spans="1:28" ht="24.6" customHeight="1" x14ac:dyDescent="0.25">
      <c r="A200" s="32" t="s">
        <v>25</v>
      </c>
      <c r="B200" s="92" t="s">
        <v>29</v>
      </c>
      <c r="C200" s="93"/>
      <c r="D200" s="93"/>
      <c r="E200" s="93"/>
      <c r="F200" s="93"/>
      <c r="G200" s="94"/>
      <c r="H200" s="33">
        <f t="shared" ref="H200:W200" si="71">SUM(H199)</f>
        <v>119</v>
      </c>
      <c r="I200" s="33">
        <f t="shared" si="71"/>
        <v>0</v>
      </c>
      <c r="J200" s="33">
        <f t="shared" si="71"/>
        <v>0</v>
      </c>
      <c r="K200" s="33">
        <f t="shared" si="71"/>
        <v>119</v>
      </c>
      <c r="L200" s="33">
        <f t="shared" si="71"/>
        <v>16.3</v>
      </c>
      <c r="M200" s="33">
        <f t="shared" si="71"/>
        <v>0</v>
      </c>
      <c r="N200" s="33">
        <f t="shared" si="71"/>
        <v>0</v>
      </c>
      <c r="O200" s="33">
        <f t="shared" si="71"/>
        <v>16.3</v>
      </c>
      <c r="P200" s="33">
        <f t="shared" si="71"/>
        <v>0</v>
      </c>
      <c r="Q200" s="33">
        <f t="shared" si="71"/>
        <v>0</v>
      </c>
      <c r="R200" s="33">
        <f t="shared" si="71"/>
        <v>0</v>
      </c>
      <c r="S200" s="33">
        <f t="shared" si="71"/>
        <v>0</v>
      </c>
      <c r="T200" s="33">
        <f t="shared" si="71"/>
        <v>0</v>
      </c>
      <c r="U200" s="33">
        <f t="shared" si="71"/>
        <v>0</v>
      </c>
      <c r="V200" s="33">
        <f t="shared" si="71"/>
        <v>0</v>
      </c>
      <c r="W200" s="33">
        <f t="shared" si="71"/>
        <v>0</v>
      </c>
    </row>
    <row r="201" spans="1:28" ht="25.9" customHeight="1" x14ac:dyDescent="0.25">
      <c r="A201" s="34" t="s">
        <v>31</v>
      </c>
      <c r="B201" s="95" t="s">
        <v>89</v>
      </c>
      <c r="C201" s="96"/>
      <c r="D201" s="96"/>
      <c r="E201" s="96"/>
      <c r="F201" s="96"/>
      <c r="G201" s="97"/>
      <c r="H201" s="35">
        <f t="shared" ref="H201:W201" si="72">SUM(H22,H28,H193,H200)</f>
        <v>5095.7999999999993</v>
      </c>
      <c r="I201" s="35">
        <f t="shared" si="72"/>
        <v>497.29999999999995</v>
      </c>
      <c r="J201" s="35">
        <f t="shared" si="72"/>
        <v>26.3</v>
      </c>
      <c r="K201" s="35">
        <f t="shared" si="72"/>
        <v>4598.5</v>
      </c>
      <c r="L201" s="35">
        <f t="shared" si="72"/>
        <v>3675.4</v>
      </c>
      <c r="M201" s="35">
        <f t="shared" si="72"/>
        <v>428.3</v>
      </c>
      <c r="N201" s="35">
        <f t="shared" si="72"/>
        <v>6.2</v>
      </c>
      <c r="O201" s="35">
        <f t="shared" si="72"/>
        <v>3247.1</v>
      </c>
      <c r="P201" s="35">
        <f t="shared" si="72"/>
        <v>1736.8</v>
      </c>
      <c r="Q201" s="35">
        <f t="shared" si="72"/>
        <v>499.7</v>
      </c>
      <c r="R201" s="35">
        <f t="shared" si="72"/>
        <v>22.299999999999997</v>
      </c>
      <c r="S201" s="35">
        <f t="shared" si="72"/>
        <v>1237.0999999999999</v>
      </c>
      <c r="T201" s="35">
        <f t="shared" si="72"/>
        <v>1058.5</v>
      </c>
      <c r="U201" s="35">
        <f t="shared" si="72"/>
        <v>367</v>
      </c>
      <c r="V201" s="35">
        <f t="shared" si="72"/>
        <v>0</v>
      </c>
      <c r="W201" s="35">
        <f t="shared" si="72"/>
        <v>691.5</v>
      </c>
    </row>
    <row r="202" spans="1:28" ht="30" customHeight="1" x14ac:dyDescent="0.25">
      <c r="A202" s="98" t="s">
        <v>90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</row>
    <row r="203" spans="1:28" ht="50.45" customHeight="1" x14ac:dyDescent="0.25">
      <c r="A203" s="99" t="s">
        <v>91</v>
      </c>
      <c r="B203" s="100"/>
      <c r="C203" s="100"/>
      <c r="D203" s="100"/>
      <c r="E203" s="100"/>
      <c r="F203" s="100"/>
      <c r="G203" s="100"/>
      <c r="H203" s="100"/>
      <c r="I203" s="100"/>
      <c r="J203" s="101"/>
      <c r="K203" s="102" t="s">
        <v>137</v>
      </c>
      <c r="L203" s="102"/>
      <c r="M203" s="99" t="s">
        <v>150</v>
      </c>
      <c r="N203" s="101"/>
      <c r="O203" s="99" t="s">
        <v>138</v>
      </c>
      <c r="P203" s="100"/>
      <c r="Q203" s="100"/>
      <c r="R203" s="100"/>
      <c r="S203" s="100"/>
      <c r="T203" s="101"/>
      <c r="U203" s="99" t="s">
        <v>151</v>
      </c>
      <c r="V203" s="100"/>
      <c r="W203" s="100"/>
      <c r="X203" s="100"/>
      <c r="Y203" s="100"/>
      <c r="Z203" s="101"/>
      <c r="AA203" s="36"/>
      <c r="AB203" s="37"/>
    </row>
    <row r="204" spans="1:28" ht="27" customHeight="1" x14ac:dyDescent="0.25">
      <c r="A204" s="89" t="s">
        <v>92</v>
      </c>
      <c r="B204" s="90"/>
      <c r="C204" s="90"/>
      <c r="D204" s="90"/>
      <c r="E204" s="90"/>
      <c r="F204" s="90"/>
      <c r="G204" s="90"/>
      <c r="H204" s="90"/>
      <c r="I204" s="90"/>
      <c r="J204" s="91"/>
      <c r="K204" s="182">
        <f>SUM(K205:L212)</f>
        <v>3349.8</v>
      </c>
      <c r="L204" s="182"/>
      <c r="M204" s="182">
        <v>2979.4</v>
      </c>
      <c r="N204" s="182"/>
      <c r="O204" s="182">
        <v>1458.6</v>
      </c>
      <c r="P204" s="182"/>
      <c r="Q204" s="182"/>
      <c r="R204" s="182"/>
      <c r="S204" s="182"/>
      <c r="T204" s="182"/>
      <c r="U204" s="183">
        <v>993.5</v>
      </c>
      <c r="V204" s="184"/>
      <c r="W204" s="184"/>
      <c r="X204" s="184"/>
      <c r="Y204" s="184"/>
      <c r="Z204" s="185"/>
      <c r="AA204" s="38"/>
      <c r="AB204" s="37"/>
    </row>
    <row r="205" spans="1:28" ht="17.45" customHeight="1" x14ac:dyDescent="0.25">
      <c r="A205" s="86" t="s">
        <v>93</v>
      </c>
      <c r="B205" s="87"/>
      <c r="C205" s="87"/>
      <c r="D205" s="87"/>
      <c r="E205" s="87"/>
      <c r="F205" s="87"/>
      <c r="G205" s="87"/>
      <c r="H205" s="87"/>
      <c r="I205" s="87"/>
      <c r="J205" s="88"/>
      <c r="K205" s="103">
        <v>868.8</v>
      </c>
      <c r="L205" s="103"/>
      <c r="M205" s="103">
        <v>768.2</v>
      </c>
      <c r="N205" s="103"/>
      <c r="O205" s="103">
        <v>401.8</v>
      </c>
      <c r="P205" s="103"/>
      <c r="Q205" s="103"/>
      <c r="R205" s="103"/>
      <c r="S205" s="103"/>
      <c r="T205" s="103"/>
      <c r="U205" s="104">
        <v>355.7</v>
      </c>
      <c r="V205" s="105"/>
      <c r="W205" s="105"/>
      <c r="X205" s="105"/>
      <c r="Y205" s="105"/>
      <c r="Z205" s="106"/>
      <c r="AA205" s="39"/>
      <c r="AB205" s="37"/>
    </row>
    <row r="206" spans="1:28" ht="15.6" customHeight="1" x14ac:dyDescent="0.25">
      <c r="A206" s="86" t="s">
        <v>94</v>
      </c>
      <c r="B206" s="87"/>
      <c r="C206" s="87"/>
      <c r="D206" s="87"/>
      <c r="E206" s="87"/>
      <c r="F206" s="87"/>
      <c r="G206" s="87"/>
      <c r="H206" s="87"/>
      <c r="I206" s="87"/>
      <c r="J206" s="88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4"/>
      <c r="V206" s="105"/>
      <c r="W206" s="105"/>
      <c r="X206" s="105"/>
      <c r="Y206" s="105"/>
      <c r="Z206" s="106"/>
      <c r="AA206" s="39"/>
      <c r="AB206" s="37"/>
    </row>
    <row r="207" spans="1:28" ht="13.9" customHeight="1" x14ac:dyDescent="0.25">
      <c r="A207" s="86" t="s">
        <v>154</v>
      </c>
      <c r="B207" s="87"/>
      <c r="C207" s="87"/>
      <c r="D207" s="87"/>
      <c r="E207" s="87"/>
      <c r="F207" s="87"/>
      <c r="G207" s="87"/>
      <c r="H207" s="87"/>
      <c r="I207" s="87"/>
      <c r="J207" s="88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4"/>
      <c r="V207" s="105"/>
      <c r="W207" s="105"/>
      <c r="X207" s="105"/>
      <c r="Y207" s="105"/>
      <c r="Z207" s="106"/>
      <c r="AA207" s="39"/>
      <c r="AB207" s="37"/>
    </row>
    <row r="208" spans="1:28" ht="15" customHeight="1" x14ac:dyDescent="0.25">
      <c r="A208" s="86" t="s">
        <v>95</v>
      </c>
      <c r="B208" s="87"/>
      <c r="C208" s="87"/>
      <c r="D208" s="87"/>
      <c r="E208" s="87"/>
      <c r="F208" s="87"/>
      <c r="G208" s="87"/>
      <c r="H208" s="87"/>
      <c r="I208" s="87"/>
      <c r="J208" s="88"/>
      <c r="K208" s="103">
        <v>201</v>
      </c>
      <c r="L208" s="103"/>
      <c r="M208" s="103">
        <v>201</v>
      </c>
      <c r="N208" s="103"/>
      <c r="O208" s="103">
        <v>211</v>
      </c>
      <c r="P208" s="103"/>
      <c r="Q208" s="103"/>
      <c r="R208" s="103"/>
      <c r="S208" s="103"/>
      <c r="T208" s="103"/>
      <c r="U208" s="104">
        <v>211</v>
      </c>
      <c r="V208" s="105"/>
      <c r="W208" s="105"/>
      <c r="X208" s="105"/>
      <c r="Y208" s="105"/>
      <c r="Z208" s="106"/>
      <c r="AA208" s="39"/>
      <c r="AB208" s="37"/>
    </row>
    <row r="209" spans="1:28" ht="15" customHeight="1" x14ac:dyDescent="0.25">
      <c r="A209" s="86" t="s">
        <v>96</v>
      </c>
      <c r="B209" s="87"/>
      <c r="C209" s="87"/>
      <c r="D209" s="87"/>
      <c r="E209" s="87"/>
      <c r="F209" s="87"/>
      <c r="G209" s="87"/>
      <c r="H209" s="87"/>
      <c r="I209" s="87"/>
      <c r="J209" s="88"/>
      <c r="K209" s="103">
        <v>9</v>
      </c>
      <c r="L209" s="103"/>
      <c r="M209" s="103">
        <v>12</v>
      </c>
      <c r="N209" s="103"/>
      <c r="O209" s="103">
        <v>220</v>
      </c>
      <c r="P209" s="103"/>
      <c r="Q209" s="103"/>
      <c r="R209" s="103"/>
      <c r="S209" s="103"/>
      <c r="T209" s="103"/>
      <c r="U209" s="104">
        <v>126.8</v>
      </c>
      <c r="V209" s="105"/>
      <c r="W209" s="105"/>
      <c r="X209" s="105"/>
      <c r="Y209" s="105"/>
      <c r="Z209" s="106"/>
      <c r="AA209" s="39"/>
      <c r="AB209" s="37"/>
    </row>
    <row r="210" spans="1:28" ht="15" customHeight="1" x14ac:dyDescent="0.25">
      <c r="A210" s="86" t="s">
        <v>97</v>
      </c>
      <c r="B210" s="87"/>
      <c r="C210" s="87"/>
      <c r="D210" s="87"/>
      <c r="E210" s="87"/>
      <c r="F210" s="87"/>
      <c r="G210" s="87"/>
      <c r="H210" s="87"/>
      <c r="I210" s="87"/>
      <c r="J210" s="88"/>
      <c r="K210" s="103">
        <v>900</v>
      </c>
      <c r="L210" s="103"/>
      <c r="M210" s="103">
        <v>537.20000000000005</v>
      </c>
      <c r="N210" s="103"/>
      <c r="O210" s="103"/>
      <c r="P210" s="103"/>
      <c r="Q210" s="103"/>
      <c r="R210" s="103"/>
      <c r="S210" s="103"/>
      <c r="T210" s="103"/>
      <c r="U210" s="104"/>
      <c r="V210" s="105"/>
      <c r="W210" s="105"/>
      <c r="X210" s="105"/>
      <c r="Y210" s="105"/>
      <c r="Z210" s="106"/>
      <c r="AA210" s="39"/>
      <c r="AB210" s="37"/>
    </row>
    <row r="211" spans="1:28" ht="15.6" customHeight="1" x14ac:dyDescent="0.25">
      <c r="A211" s="86" t="s">
        <v>98</v>
      </c>
      <c r="B211" s="87"/>
      <c r="C211" s="87"/>
      <c r="D211" s="87"/>
      <c r="E211" s="87"/>
      <c r="F211" s="87"/>
      <c r="G211" s="87"/>
      <c r="H211" s="87"/>
      <c r="I211" s="87"/>
      <c r="J211" s="88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7"/>
      <c r="V211" s="188"/>
      <c r="W211" s="188"/>
      <c r="X211" s="188"/>
      <c r="Y211" s="188"/>
      <c r="Z211" s="189"/>
      <c r="AA211" s="40"/>
      <c r="AB211" s="37"/>
    </row>
    <row r="212" spans="1:28" ht="15.6" customHeight="1" x14ac:dyDescent="0.25">
      <c r="A212" s="86" t="s">
        <v>99</v>
      </c>
      <c r="B212" s="87"/>
      <c r="C212" s="87"/>
      <c r="D212" s="87"/>
      <c r="E212" s="87"/>
      <c r="F212" s="87"/>
      <c r="G212" s="87"/>
      <c r="H212" s="87"/>
      <c r="I212" s="87"/>
      <c r="J212" s="88"/>
      <c r="K212" s="103">
        <v>1371</v>
      </c>
      <c r="L212" s="103"/>
      <c r="M212" s="103">
        <v>1461</v>
      </c>
      <c r="N212" s="103"/>
      <c r="O212" s="103">
        <v>625.79999999999995</v>
      </c>
      <c r="P212" s="103"/>
      <c r="Q212" s="103"/>
      <c r="R212" s="103"/>
      <c r="S212" s="103"/>
      <c r="T212" s="103"/>
      <c r="U212" s="104">
        <v>300</v>
      </c>
      <c r="V212" s="105"/>
      <c r="W212" s="105"/>
      <c r="X212" s="105"/>
      <c r="Y212" s="105"/>
      <c r="Z212" s="106"/>
      <c r="AA212" s="39"/>
      <c r="AB212" s="37"/>
    </row>
    <row r="213" spans="1:28" ht="15.6" customHeight="1" x14ac:dyDescent="0.25">
      <c r="A213" s="89" t="s">
        <v>100</v>
      </c>
      <c r="B213" s="90"/>
      <c r="C213" s="90"/>
      <c r="D213" s="90"/>
      <c r="E213" s="90"/>
      <c r="F213" s="90"/>
      <c r="G213" s="90"/>
      <c r="H213" s="90"/>
      <c r="I213" s="90"/>
      <c r="J213" s="91"/>
      <c r="K213" s="182">
        <f>SUM(K214:L215)</f>
        <v>1746</v>
      </c>
      <c r="L213" s="182"/>
      <c r="M213" s="182">
        <v>696</v>
      </c>
      <c r="N213" s="182"/>
      <c r="O213" s="182">
        <v>278.2</v>
      </c>
      <c r="P213" s="182"/>
      <c r="Q213" s="182"/>
      <c r="R213" s="182"/>
      <c r="S213" s="182"/>
      <c r="T213" s="182"/>
      <c r="U213" s="183">
        <v>65</v>
      </c>
      <c r="V213" s="184"/>
      <c r="W213" s="184"/>
      <c r="X213" s="184"/>
      <c r="Y213" s="184"/>
      <c r="Z213" s="185"/>
      <c r="AA213" s="38"/>
      <c r="AB213" s="37"/>
    </row>
    <row r="214" spans="1:28" ht="15.6" customHeight="1" x14ac:dyDescent="0.25">
      <c r="A214" s="86" t="s">
        <v>101</v>
      </c>
      <c r="B214" s="87"/>
      <c r="C214" s="87"/>
      <c r="D214" s="87"/>
      <c r="E214" s="87"/>
      <c r="F214" s="87"/>
      <c r="G214" s="87"/>
      <c r="H214" s="87"/>
      <c r="I214" s="87"/>
      <c r="J214" s="88"/>
      <c r="K214" s="104">
        <v>1674.4</v>
      </c>
      <c r="L214" s="106"/>
      <c r="M214" s="104">
        <v>667.6</v>
      </c>
      <c r="N214" s="106"/>
      <c r="O214" s="104">
        <v>257.3</v>
      </c>
      <c r="P214" s="105"/>
      <c r="Q214" s="105"/>
      <c r="R214" s="105"/>
      <c r="S214" s="105"/>
      <c r="T214" s="106"/>
      <c r="U214" s="104">
        <v>65</v>
      </c>
      <c r="V214" s="105"/>
      <c r="W214" s="105"/>
      <c r="X214" s="105"/>
      <c r="Y214" s="105"/>
      <c r="Z214" s="106"/>
      <c r="AA214" s="39"/>
      <c r="AB214" s="37"/>
    </row>
    <row r="215" spans="1:28" ht="16.899999999999999" customHeight="1" x14ac:dyDescent="0.25">
      <c r="A215" s="86" t="s">
        <v>102</v>
      </c>
      <c r="B215" s="87"/>
      <c r="C215" s="87"/>
      <c r="D215" s="87"/>
      <c r="E215" s="87"/>
      <c r="F215" s="87"/>
      <c r="G215" s="87"/>
      <c r="H215" s="87"/>
      <c r="I215" s="87"/>
      <c r="J215" s="88"/>
      <c r="K215" s="104">
        <v>71.599999999999994</v>
      </c>
      <c r="L215" s="106"/>
      <c r="M215" s="104">
        <v>28.4</v>
      </c>
      <c r="N215" s="106"/>
      <c r="O215" s="104">
        <v>20.9</v>
      </c>
      <c r="P215" s="105"/>
      <c r="Q215" s="105"/>
      <c r="R215" s="105"/>
      <c r="S215" s="105"/>
      <c r="T215" s="106"/>
      <c r="U215" s="104"/>
      <c r="V215" s="105"/>
      <c r="W215" s="105"/>
      <c r="X215" s="105"/>
      <c r="Y215" s="105"/>
      <c r="Z215" s="106"/>
      <c r="AA215" s="39"/>
      <c r="AB215" s="37"/>
    </row>
    <row r="216" spans="1:28" ht="15.6" customHeight="1" x14ac:dyDescent="0.25"/>
    <row r="217" spans="1:28" ht="15" customHeight="1" x14ac:dyDescent="0.25"/>
    <row r="218" spans="1:28" ht="15" customHeight="1" x14ac:dyDescent="0.25"/>
    <row r="219" spans="1:28" ht="15" customHeight="1" x14ac:dyDescent="0.25">
      <c r="M219" s="15" t="s">
        <v>103</v>
      </c>
    </row>
    <row r="220" spans="1:28" ht="15" customHeight="1" x14ac:dyDescent="0.25"/>
  </sheetData>
  <mergeCells count="407">
    <mergeCell ref="F119:F122"/>
    <mergeCell ref="C132:W132"/>
    <mergeCell ref="A133:A135"/>
    <mergeCell ref="B133:B135"/>
    <mergeCell ref="C133:C135"/>
    <mergeCell ref="R1:W1"/>
    <mergeCell ref="A142:A143"/>
    <mergeCell ref="B142:B143"/>
    <mergeCell ref="C142:C143"/>
    <mergeCell ref="D142:D143"/>
    <mergeCell ref="E142:E143"/>
    <mergeCell ref="F142:F143"/>
    <mergeCell ref="F46:F48"/>
    <mergeCell ref="E46:E48"/>
    <mergeCell ref="D46:D48"/>
    <mergeCell ref="A139:A141"/>
    <mergeCell ref="B139:B141"/>
    <mergeCell ref="C139:C141"/>
    <mergeCell ref="D139:D141"/>
    <mergeCell ref="E139:E141"/>
    <mergeCell ref="F139:F141"/>
    <mergeCell ref="C123:C126"/>
    <mergeCell ref="D123:D126"/>
    <mergeCell ref="E123:E126"/>
    <mergeCell ref="C162:G162"/>
    <mergeCell ref="C163:W163"/>
    <mergeCell ref="A157:A159"/>
    <mergeCell ref="B157:B159"/>
    <mergeCell ref="C157:C159"/>
    <mergeCell ref="D157:D159"/>
    <mergeCell ref="E157:E159"/>
    <mergeCell ref="F157:F159"/>
    <mergeCell ref="A153:A156"/>
    <mergeCell ref="B153:B156"/>
    <mergeCell ref="C153:C156"/>
    <mergeCell ref="D153:D156"/>
    <mergeCell ref="E153:E156"/>
    <mergeCell ref="F153:F156"/>
    <mergeCell ref="A160:A161"/>
    <mergeCell ref="B160:B161"/>
    <mergeCell ref="C160:C161"/>
    <mergeCell ref="D160:D161"/>
    <mergeCell ref="E160:E161"/>
    <mergeCell ref="F160:F161"/>
    <mergeCell ref="F123:F126"/>
    <mergeCell ref="K215:L215"/>
    <mergeCell ref="M215:N215"/>
    <mergeCell ref="O215:T215"/>
    <mergeCell ref="U215:Z215"/>
    <mergeCell ref="O212:T212"/>
    <mergeCell ref="U212:Z212"/>
    <mergeCell ref="K213:L213"/>
    <mergeCell ref="M213:N213"/>
    <mergeCell ref="O213:T213"/>
    <mergeCell ref="U213:Z213"/>
    <mergeCell ref="K214:L214"/>
    <mergeCell ref="M214:N214"/>
    <mergeCell ref="K212:L212"/>
    <mergeCell ref="M212:N212"/>
    <mergeCell ref="O214:T214"/>
    <mergeCell ref="O210:T210"/>
    <mergeCell ref="U210:Z210"/>
    <mergeCell ref="K211:L211"/>
    <mergeCell ref="M211:N211"/>
    <mergeCell ref="O211:T211"/>
    <mergeCell ref="U211:Z211"/>
    <mergeCell ref="K208:L208"/>
    <mergeCell ref="U209:Z209"/>
    <mergeCell ref="U214:Z214"/>
    <mergeCell ref="K210:L210"/>
    <mergeCell ref="M210:N210"/>
    <mergeCell ref="M208:N208"/>
    <mergeCell ref="O208:T208"/>
    <mergeCell ref="U208:Z208"/>
    <mergeCell ref="K209:L209"/>
    <mergeCell ref="M209:N209"/>
    <mergeCell ref="O209:T209"/>
    <mergeCell ref="O207:T207"/>
    <mergeCell ref="U207:Z207"/>
    <mergeCell ref="K204:L204"/>
    <mergeCell ref="M204:N204"/>
    <mergeCell ref="O204:T204"/>
    <mergeCell ref="U204:Z204"/>
    <mergeCell ref="K205:L205"/>
    <mergeCell ref="M205:N205"/>
    <mergeCell ref="O205:T205"/>
    <mergeCell ref="U205:Z205"/>
    <mergeCell ref="K206:L206"/>
    <mergeCell ref="M206:N206"/>
    <mergeCell ref="A164:A166"/>
    <mergeCell ref="B164:B166"/>
    <mergeCell ref="C164:C166"/>
    <mergeCell ref="D164:D166"/>
    <mergeCell ref="E164:E166"/>
    <mergeCell ref="F164:F166"/>
    <mergeCell ref="A185:A188"/>
    <mergeCell ref="E174:E178"/>
    <mergeCell ref="F174:F178"/>
    <mergeCell ref="B185:B188"/>
    <mergeCell ref="C185:C188"/>
    <mergeCell ref="D185:D188"/>
    <mergeCell ref="E185:E188"/>
    <mergeCell ref="F185:F188"/>
    <mergeCell ref="A174:A178"/>
    <mergeCell ref="B174:B178"/>
    <mergeCell ref="C174:C178"/>
    <mergeCell ref="D174:D178"/>
    <mergeCell ref="A170:A173"/>
    <mergeCell ref="B170:B173"/>
    <mergeCell ref="C170:C173"/>
    <mergeCell ref="D170:D173"/>
    <mergeCell ref="E170:E173"/>
    <mergeCell ref="F170:F173"/>
    <mergeCell ref="B194:W194"/>
    <mergeCell ref="C195:W195"/>
    <mergeCell ref="A196:A198"/>
    <mergeCell ref="B196:B198"/>
    <mergeCell ref="C196:C198"/>
    <mergeCell ref="D196:D198"/>
    <mergeCell ref="E196:E198"/>
    <mergeCell ref="F196:F198"/>
    <mergeCell ref="D167:D169"/>
    <mergeCell ref="E167:E169"/>
    <mergeCell ref="F167:F169"/>
    <mergeCell ref="A167:A169"/>
    <mergeCell ref="B167:B169"/>
    <mergeCell ref="C167:C169"/>
    <mergeCell ref="A189:A191"/>
    <mergeCell ref="B189:B191"/>
    <mergeCell ref="C189:C191"/>
    <mergeCell ref="D189:D191"/>
    <mergeCell ref="E189:E191"/>
    <mergeCell ref="F189:F191"/>
    <mergeCell ref="A179:A180"/>
    <mergeCell ref="B179:B180"/>
    <mergeCell ref="C179:C180"/>
    <mergeCell ref="D179:D180"/>
    <mergeCell ref="F115:F118"/>
    <mergeCell ref="E136:E138"/>
    <mergeCell ref="A123:A126"/>
    <mergeCell ref="B123:B126"/>
    <mergeCell ref="A150:A152"/>
    <mergeCell ref="C144:G144"/>
    <mergeCell ref="C145:W145"/>
    <mergeCell ref="A146:A149"/>
    <mergeCell ref="B146:B149"/>
    <mergeCell ref="C146:C149"/>
    <mergeCell ref="D146:D149"/>
    <mergeCell ref="E146:E149"/>
    <mergeCell ref="F146:F149"/>
    <mergeCell ref="C131:G131"/>
    <mergeCell ref="A136:A138"/>
    <mergeCell ref="B136:B138"/>
    <mergeCell ref="C136:C138"/>
    <mergeCell ref="D136:D138"/>
    <mergeCell ref="F133:F135"/>
    <mergeCell ref="A119:A122"/>
    <mergeCell ref="B119:B122"/>
    <mergeCell ref="C119:C122"/>
    <mergeCell ref="D119:D122"/>
    <mergeCell ref="E119:E122"/>
    <mergeCell ref="F95:F97"/>
    <mergeCell ref="C108:G108"/>
    <mergeCell ref="C109:W109"/>
    <mergeCell ref="A110:A114"/>
    <mergeCell ref="B110:B114"/>
    <mergeCell ref="C110:C114"/>
    <mergeCell ref="D110:D114"/>
    <mergeCell ref="E110:E114"/>
    <mergeCell ref="F110:F114"/>
    <mergeCell ref="E102:E104"/>
    <mergeCell ref="F102:F104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E105:E107"/>
    <mergeCell ref="F105:F107"/>
    <mergeCell ref="A92:A94"/>
    <mergeCell ref="B92:B94"/>
    <mergeCell ref="C92:C94"/>
    <mergeCell ref="D92:D94"/>
    <mergeCell ref="E92:E94"/>
    <mergeCell ref="A95:A97"/>
    <mergeCell ref="B95:B97"/>
    <mergeCell ref="C95:C97"/>
    <mergeCell ref="D95:D97"/>
    <mergeCell ref="E95:E97"/>
    <mergeCell ref="F90:F91"/>
    <mergeCell ref="D64:D67"/>
    <mergeCell ref="E64:E67"/>
    <mergeCell ref="F64:F67"/>
    <mergeCell ref="C86:W86"/>
    <mergeCell ref="A87:A89"/>
    <mergeCell ref="B87:B89"/>
    <mergeCell ref="C87:C89"/>
    <mergeCell ref="D87:D89"/>
    <mergeCell ref="E87:E89"/>
    <mergeCell ref="F87:F89"/>
    <mergeCell ref="A72:A76"/>
    <mergeCell ref="B72:B76"/>
    <mergeCell ref="C72:C76"/>
    <mergeCell ref="D72:D76"/>
    <mergeCell ref="E72:E76"/>
    <mergeCell ref="F72:F76"/>
    <mergeCell ref="A77:A80"/>
    <mergeCell ref="B81:B84"/>
    <mergeCell ref="C81:C84"/>
    <mergeCell ref="D81:D84"/>
    <mergeCell ref="E81:E84"/>
    <mergeCell ref="A90:A91"/>
    <mergeCell ref="B90:B91"/>
    <mergeCell ref="C90:C91"/>
    <mergeCell ref="D90:D91"/>
    <mergeCell ref="E90:E91"/>
    <mergeCell ref="A57:A61"/>
    <mergeCell ref="B57:B61"/>
    <mergeCell ref="C57:C61"/>
    <mergeCell ref="D57:D61"/>
    <mergeCell ref="E57:E61"/>
    <mergeCell ref="A68:A71"/>
    <mergeCell ref="B68:B71"/>
    <mergeCell ref="C64:C67"/>
    <mergeCell ref="A81:A84"/>
    <mergeCell ref="F77:F80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A49:A51"/>
    <mergeCell ref="B49:B51"/>
    <mergeCell ref="C49:C51"/>
    <mergeCell ref="D49:D51"/>
    <mergeCell ref="E49:E51"/>
    <mergeCell ref="A52:A54"/>
    <mergeCell ref="B52:B54"/>
    <mergeCell ref="C52:C54"/>
    <mergeCell ref="D52:D54"/>
    <mergeCell ref="E52:E54"/>
    <mergeCell ref="A181:A184"/>
    <mergeCell ref="B181:B184"/>
    <mergeCell ref="C181:C184"/>
    <mergeCell ref="D181:D184"/>
    <mergeCell ref="E181:E184"/>
    <mergeCell ref="F181:F184"/>
    <mergeCell ref="A98:A101"/>
    <mergeCell ref="B98:B101"/>
    <mergeCell ref="C98:C101"/>
    <mergeCell ref="D98:D101"/>
    <mergeCell ref="E98:E101"/>
    <mergeCell ref="F98:F101"/>
    <mergeCell ref="E179:E180"/>
    <mergeCell ref="F179:F180"/>
    <mergeCell ref="B150:B152"/>
    <mergeCell ref="C150:C152"/>
    <mergeCell ref="D150:D152"/>
    <mergeCell ref="E150:E152"/>
    <mergeCell ref="F150:F152"/>
    <mergeCell ref="A115:A118"/>
    <mergeCell ref="B115:B118"/>
    <mergeCell ref="C115:C118"/>
    <mergeCell ref="D115:D118"/>
    <mergeCell ref="E115:E118"/>
    <mergeCell ref="A39:A40"/>
    <mergeCell ref="B39:B40"/>
    <mergeCell ref="C39:C40"/>
    <mergeCell ref="D39:D40"/>
    <mergeCell ref="E39:E40"/>
    <mergeCell ref="F39:F40"/>
    <mergeCell ref="A35:A38"/>
    <mergeCell ref="B35:B38"/>
    <mergeCell ref="C35:C38"/>
    <mergeCell ref="D35:D38"/>
    <mergeCell ref="E35:E38"/>
    <mergeCell ref="F35:F38"/>
    <mergeCell ref="C27:G27"/>
    <mergeCell ref="B28:G28"/>
    <mergeCell ref="B29:W29"/>
    <mergeCell ref="C30:W30"/>
    <mergeCell ref="A31:A34"/>
    <mergeCell ref="B31:B34"/>
    <mergeCell ref="C31:C34"/>
    <mergeCell ref="D31:D34"/>
    <mergeCell ref="E31:E34"/>
    <mergeCell ref="F31:F34"/>
    <mergeCell ref="C21:G21"/>
    <mergeCell ref="B22:G22"/>
    <mergeCell ref="B23:W23"/>
    <mergeCell ref="C24:W24"/>
    <mergeCell ref="A25:A26"/>
    <mergeCell ref="B25:B26"/>
    <mergeCell ref="C25:C26"/>
    <mergeCell ref="D25:D26"/>
    <mergeCell ref="E25:E26"/>
    <mergeCell ref="F25:F26"/>
    <mergeCell ref="O10:O11"/>
    <mergeCell ref="Q10:R10"/>
    <mergeCell ref="S10:S11"/>
    <mergeCell ref="U10:V10"/>
    <mergeCell ref="W10:W11"/>
    <mergeCell ref="A19:A20"/>
    <mergeCell ref="B19:B20"/>
    <mergeCell ref="C19:C20"/>
    <mergeCell ref="D19:D20"/>
    <mergeCell ref="E19:E20"/>
    <mergeCell ref="F19:F20"/>
    <mergeCell ref="A12:W12"/>
    <mergeCell ref="A13:W13"/>
    <mergeCell ref="B14:W14"/>
    <mergeCell ref="C15:W15"/>
    <mergeCell ref="A16:A18"/>
    <mergeCell ref="B16:B18"/>
    <mergeCell ref="C16:C18"/>
    <mergeCell ref="D16:D18"/>
    <mergeCell ref="E16:E18"/>
    <mergeCell ref="F16:F18"/>
    <mergeCell ref="R4:W4"/>
    <mergeCell ref="D6:W6"/>
    <mergeCell ref="A8:A11"/>
    <mergeCell ref="B8:B11"/>
    <mergeCell ref="C8:C11"/>
    <mergeCell ref="D8:D11"/>
    <mergeCell ref="E8:E11"/>
    <mergeCell ref="F8:F11"/>
    <mergeCell ref="G8:G11"/>
    <mergeCell ref="H8:K8"/>
    <mergeCell ref="L8:O8"/>
    <mergeCell ref="P8:S8"/>
    <mergeCell ref="T8:W8"/>
    <mergeCell ref="H9:H11"/>
    <mergeCell ref="I9:K9"/>
    <mergeCell ref="L9:L11"/>
    <mergeCell ref="M9:O9"/>
    <mergeCell ref="P9:P11"/>
    <mergeCell ref="Q9:S9"/>
    <mergeCell ref="T9:T11"/>
    <mergeCell ref="U9:W9"/>
    <mergeCell ref="I10:J10"/>
    <mergeCell ref="K10:K11"/>
    <mergeCell ref="M10:N10"/>
    <mergeCell ref="A215:J215"/>
    <mergeCell ref="A213:J213"/>
    <mergeCell ref="A211:J211"/>
    <mergeCell ref="A208:J208"/>
    <mergeCell ref="A207:J207"/>
    <mergeCell ref="A206:J206"/>
    <mergeCell ref="A205:J205"/>
    <mergeCell ref="A204:J204"/>
    <mergeCell ref="B200:G200"/>
    <mergeCell ref="B201:G201"/>
    <mergeCell ref="A202:W202"/>
    <mergeCell ref="A203:J203"/>
    <mergeCell ref="K203:L203"/>
    <mergeCell ref="M203:N203"/>
    <mergeCell ref="O203:T203"/>
    <mergeCell ref="A214:J214"/>
    <mergeCell ref="A212:J212"/>
    <mergeCell ref="A210:J210"/>
    <mergeCell ref="U203:Z203"/>
    <mergeCell ref="A209:J209"/>
    <mergeCell ref="O206:T206"/>
    <mergeCell ref="U206:Z206"/>
    <mergeCell ref="K207:L207"/>
    <mergeCell ref="M207:N207"/>
    <mergeCell ref="C199:G199"/>
    <mergeCell ref="B193:G193"/>
    <mergeCell ref="C192:G192"/>
    <mergeCell ref="C85:G85"/>
    <mergeCell ref="C63:W63"/>
    <mergeCell ref="C62:G62"/>
    <mergeCell ref="F136:F138"/>
    <mergeCell ref="A127:A130"/>
    <mergeCell ref="B127:B130"/>
    <mergeCell ref="C127:C130"/>
    <mergeCell ref="D127:D130"/>
    <mergeCell ref="E127:E130"/>
    <mergeCell ref="F92:F94"/>
    <mergeCell ref="F127:F130"/>
    <mergeCell ref="D133:D135"/>
    <mergeCell ref="E133:E135"/>
    <mergeCell ref="F68:F71"/>
    <mergeCell ref="A64:A67"/>
    <mergeCell ref="B64:B67"/>
    <mergeCell ref="F81:F84"/>
    <mergeCell ref="B77:B80"/>
    <mergeCell ref="C77:C80"/>
    <mergeCell ref="D77:D80"/>
    <mergeCell ref="E77:E80"/>
    <mergeCell ref="C41:G41"/>
    <mergeCell ref="C42:W42"/>
    <mergeCell ref="C68:C71"/>
    <mergeCell ref="D68:D71"/>
    <mergeCell ref="E68:E71"/>
    <mergeCell ref="F49:F51"/>
    <mergeCell ref="F52:F54"/>
    <mergeCell ref="C55:G55"/>
    <mergeCell ref="C56:W56"/>
    <mergeCell ref="F57:F61"/>
  </mergeCells>
  <pageMargins left="0.70866141732283472" right="0.70866141732283472" top="0.74803149606299213" bottom="0.55118110236220474" header="0.31496062992125984" footer="0.31496062992125984"/>
  <pageSetup paperSize="9" scale="62" fitToHeight="0" orientation="landscape" r:id="rId1"/>
  <headerFooter alignWithMargins="0">
    <oddHeader>&amp;C&amp;P</oddHeader>
  </headerFooter>
  <rowBreaks count="5" manualBreakCount="5">
    <brk id="55" max="16383" man="1"/>
    <brk id="104" max="16383" man="1"/>
    <brk id="156" max="16383" man="1"/>
    <brk id="180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daiva_k</cp:lastModifiedBy>
  <cp:lastPrinted>2022-02-14T10:54:36Z</cp:lastPrinted>
  <dcterms:created xsi:type="dcterms:W3CDTF">2018-01-17T07:38:07Z</dcterms:created>
  <dcterms:modified xsi:type="dcterms:W3CDTF">2022-02-22T09:52:15Z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192ea715-9980-4634-8a6d-ec8154dbedda</vt:lpwstr>
  </property>
</Properties>
</file>