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esktop\skyriaus\starteginis\"/>
    </mc:Choice>
  </mc:AlternateContent>
  <bookViews>
    <workbookView xWindow="0" yWindow="0" windowWidth="20490" windowHeight="7755"/>
  </bookViews>
  <sheets>
    <sheet name="14 programa" sheetId="1" r:id="rId1"/>
    <sheet name="14 programa (rodikliai)" sheetId="2" r:id="rId2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67" i="1" l="1"/>
  <c r="L198" i="1"/>
  <c r="O197" i="1"/>
  <c r="P198" i="1"/>
  <c r="N198" i="1"/>
  <c r="M198" i="1"/>
  <c r="M197" i="1"/>
  <c r="K20" i="1"/>
  <c r="K167" i="1" l="1"/>
  <c r="K187" i="1" l="1"/>
  <c r="K181" i="1"/>
  <c r="K173" i="1"/>
  <c r="K159" i="1"/>
  <c r="K153" i="1"/>
  <c r="K145" i="1"/>
  <c r="K139" i="1"/>
  <c r="K131" i="1"/>
  <c r="K125" i="1"/>
  <c r="K124" i="1"/>
  <c r="K119" i="1"/>
  <c r="K112" i="1"/>
  <c r="K106" i="1"/>
  <c r="K97" i="1"/>
  <c r="K89" i="1"/>
  <c r="K81" i="1"/>
  <c r="K72" i="1"/>
  <c r="K14" i="1"/>
  <c r="K28" i="1"/>
  <c r="K43" i="1"/>
  <c r="K66" i="1"/>
  <c r="K60" i="1"/>
  <c r="K54" i="1"/>
  <c r="L197" i="1" l="1"/>
  <c r="N197" i="1"/>
  <c r="P197" i="1"/>
  <c r="Q197" i="1"/>
  <c r="R197" i="1"/>
  <c r="O198" i="1"/>
  <c r="Q198" i="1"/>
  <c r="R198" i="1"/>
  <c r="L199" i="1"/>
  <c r="M199" i="1"/>
  <c r="N199" i="1"/>
  <c r="O199" i="1"/>
  <c r="P199" i="1"/>
  <c r="Q199" i="1"/>
  <c r="R199" i="1"/>
  <c r="L200" i="1"/>
  <c r="M200" i="1"/>
  <c r="N200" i="1"/>
  <c r="O200" i="1"/>
  <c r="P200" i="1"/>
  <c r="Q200" i="1"/>
  <c r="R200" i="1"/>
  <c r="L201" i="1"/>
  <c r="M201" i="1"/>
  <c r="N201" i="1"/>
  <c r="O201" i="1"/>
  <c r="P201" i="1"/>
  <c r="Q201" i="1"/>
  <c r="R201" i="1"/>
  <c r="K198" i="1"/>
  <c r="K199" i="1"/>
  <c r="K200" i="1"/>
  <c r="K201" i="1"/>
  <c r="K197" i="1"/>
  <c r="Q202" i="1" l="1"/>
  <c r="M202" i="1"/>
  <c r="L202" i="1"/>
  <c r="O202" i="1"/>
  <c r="R202" i="1"/>
  <c r="P202" i="1"/>
  <c r="N202" i="1"/>
  <c r="K202" i="1"/>
  <c r="R191" i="1"/>
  <c r="Q191" i="1"/>
  <c r="P191" i="1"/>
  <c r="O191" i="1"/>
  <c r="N191" i="1"/>
  <c r="M191" i="1"/>
  <c r="L191" i="1"/>
  <c r="K191" i="1"/>
  <c r="R185" i="1"/>
  <c r="R192" i="1" s="1"/>
  <c r="Q185" i="1"/>
  <c r="Q192" i="1" s="1"/>
  <c r="P185" i="1"/>
  <c r="P192" i="1" s="1"/>
  <c r="O185" i="1"/>
  <c r="N185" i="1"/>
  <c r="N192" i="1" s="1"/>
  <c r="M185" i="1"/>
  <c r="L185" i="1"/>
  <c r="L192" i="1" s="1"/>
  <c r="K185" i="1"/>
  <c r="R177" i="1"/>
  <c r="Q177" i="1"/>
  <c r="P177" i="1"/>
  <c r="O177" i="1"/>
  <c r="N177" i="1"/>
  <c r="M177" i="1"/>
  <c r="L177" i="1"/>
  <c r="K177" i="1"/>
  <c r="R171" i="1"/>
  <c r="R178" i="1" s="1"/>
  <c r="Q171" i="1"/>
  <c r="P171" i="1"/>
  <c r="P178" i="1" s="1"/>
  <c r="O171" i="1"/>
  <c r="O178" i="1" s="1"/>
  <c r="N171" i="1"/>
  <c r="M171" i="1"/>
  <c r="L171" i="1"/>
  <c r="L178" i="1" s="1"/>
  <c r="K171" i="1"/>
  <c r="R163" i="1"/>
  <c r="Q163" i="1"/>
  <c r="P163" i="1"/>
  <c r="O163" i="1"/>
  <c r="N163" i="1"/>
  <c r="M163" i="1"/>
  <c r="L163" i="1"/>
  <c r="K163" i="1"/>
  <c r="R157" i="1"/>
  <c r="R164" i="1" s="1"/>
  <c r="Q157" i="1"/>
  <c r="Q164" i="1" s="1"/>
  <c r="P157" i="1"/>
  <c r="P164" i="1" s="1"/>
  <c r="O157" i="1"/>
  <c r="O164" i="1" s="1"/>
  <c r="N157" i="1"/>
  <c r="M157" i="1"/>
  <c r="L157" i="1"/>
  <c r="L164" i="1" s="1"/>
  <c r="K157" i="1"/>
  <c r="K164" i="1" s="1"/>
  <c r="R149" i="1"/>
  <c r="Q149" i="1"/>
  <c r="P149" i="1"/>
  <c r="O149" i="1"/>
  <c r="N149" i="1"/>
  <c r="M149" i="1"/>
  <c r="L149" i="1"/>
  <c r="K149" i="1"/>
  <c r="R143" i="1"/>
  <c r="R150" i="1" s="1"/>
  <c r="Q143" i="1"/>
  <c r="Q150" i="1" s="1"/>
  <c r="P143" i="1"/>
  <c r="O143" i="1"/>
  <c r="O150" i="1" s="1"/>
  <c r="N143" i="1"/>
  <c r="N150" i="1" s="1"/>
  <c r="M143" i="1"/>
  <c r="L143" i="1"/>
  <c r="L150" i="1" s="1"/>
  <c r="K143" i="1"/>
  <c r="R135" i="1"/>
  <c r="Q135" i="1"/>
  <c r="P135" i="1"/>
  <c r="O135" i="1"/>
  <c r="N135" i="1"/>
  <c r="M135" i="1"/>
  <c r="L135" i="1"/>
  <c r="K135" i="1"/>
  <c r="R129" i="1"/>
  <c r="Q129" i="1"/>
  <c r="P129" i="1"/>
  <c r="O129" i="1"/>
  <c r="N129" i="1"/>
  <c r="M129" i="1"/>
  <c r="L129" i="1"/>
  <c r="K129" i="1"/>
  <c r="R123" i="1"/>
  <c r="Q123" i="1"/>
  <c r="P123" i="1"/>
  <c r="O123" i="1"/>
  <c r="N123" i="1"/>
  <c r="M123" i="1"/>
  <c r="L123" i="1"/>
  <c r="K123" i="1"/>
  <c r="R117" i="1"/>
  <c r="Q117" i="1"/>
  <c r="P117" i="1"/>
  <c r="O117" i="1"/>
  <c r="N117" i="1"/>
  <c r="M117" i="1"/>
  <c r="L117" i="1"/>
  <c r="K117" i="1"/>
  <c r="Q111" i="1"/>
  <c r="P111" i="1"/>
  <c r="O111" i="1"/>
  <c r="N111" i="1"/>
  <c r="N136" i="1" s="1"/>
  <c r="M111" i="1"/>
  <c r="L111" i="1"/>
  <c r="R101" i="1"/>
  <c r="R102" i="1" s="1"/>
  <c r="Q101" i="1"/>
  <c r="Q102" i="1" s="1"/>
  <c r="P101" i="1"/>
  <c r="P102" i="1" s="1"/>
  <c r="O101" i="1"/>
  <c r="O102" i="1" s="1"/>
  <c r="N101" i="1"/>
  <c r="N102" i="1" s="1"/>
  <c r="M101" i="1"/>
  <c r="M102" i="1" s="1"/>
  <c r="L101" i="1"/>
  <c r="L102" i="1" s="1"/>
  <c r="K101" i="1"/>
  <c r="K102" i="1" s="1"/>
  <c r="R93" i="1"/>
  <c r="R94" i="1" s="1"/>
  <c r="Q93" i="1"/>
  <c r="Q94" i="1" s="1"/>
  <c r="P93" i="1"/>
  <c r="P94" i="1" s="1"/>
  <c r="O93" i="1"/>
  <c r="O94" i="1" s="1"/>
  <c r="N93" i="1"/>
  <c r="N94" i="1" s="1"/>
  <c r="M93" i="1"/>
  <c r="M94" i="1" s="1"/>
  <c r="L93" i="1"/>
  <c r="L94" i="1" s="1"/>
  <c r="K93" i="1"/>
  <c r="K94" i="1" s="1"/>
  <c r="R85" i="1"/>
  <c r="R86" i="1" s="1"/>
  <c r="Q85" i="1"/>
  <c r="Q86" i="1" s="1"/>
  <c r="P85" i="1"/>
  <c r="P86" i="1" s="1"/>
  <c r="O85" i="1"/>
  <c r="O86" i="1" s="1"/>
  <c r="N85" i="1"/>
  <c r="N86" i="1" s="1"/>
  <c r="M85" i="1"/>
  <c r="M86" i="1" s="1"/>
  <c r="L85" i="1"/>
  <c r="L86" i="1" s="1"/>
  <c r="K85" i="1"/>
  <c r="K86" i="1" s="1"/>
  <c r="R77" i="1"/>
  <c r="Q77" i="1"/>
  <c r="P77" i="1"/>
  <c r="O77" i="1"/>
  <c r="N77" i="1"/>
  <c r="M77" i="1"/>
  <c r="L77" i="1"/>
  <c r="K77" i="1"/>
  <c r="R71" i="1"/>
  <c r="Q71" i="1"/>
  <c r="P71" i="1"/>
  <c r="O71" i="1"/>
  <c r="N71" i="1"/>
  <c r="M71" i="1"/>
  <c r="L71" i="1"/>
  <c r="K71" i="1"/>
  <c r="R65" i="1"/>
  <c r="Q65" i="1"/>
  <c r="P65" i="1"/>
  <c r="O65" i="1"/>
  <c r="N65" i="1"/>
  <c r="M65" i="1"/>
  <c r="L65" i="1"/>
  <c r="K65" i="1"/>
  <c r="R59" i="1"/>
  <c r="R78" i="1" s="1"/>
  <c r="Q59" i="1"/>
  <c r="P59" i="1"/>
  <c r="P78" i="1" s="1"/>
  <c r="O59" i="1"/>
  <c r="O78" i="1" s="1"/>
  <c r="N59" i="1"/>
  <c r="M59" i="1"/>
  <c r="L59" i="1"/>
  <c r="K59" i="1"/>
  <c r="R47" i="1"/>
  <c r="R48" i="1" s="1"/>
  <c r="R49" i="1" s="1"/>
  <c r="R50" i="1" s="1"/>
  <c r="Q47" i="1"/>
  <c r="Q48" i="1" s="1"/>
  <c r="Q49" i="1" s="1"/>
  <c r="Q50" i="1" s="1"/>
  <c r="P47" i="1"/>
  <c r="P48" i="1" s="1"/>
  <c r="P49" i="1" s="1"/>
  <c r="P50" i="1" s="1"/>
  <c r="O47" i="1"/>
  <c r="O48" i="1" s="1"/>
  <c r="O49" i="1" s="1"/>
  <c r="O50" i="1" s="1"/>
  <c r="N47" i="1"/>
  <c r="N48" i="1" s="1"/>
  <c r="N49" i="1" s="1"/>
  <c r="N50" i="1" s="1"/>
  <c r="M47" i="1"/>
  <c r="M48" i="1" s="1"/>
  <c r="M49" i="1" s="1"/>
  <c r="M50" i="1" s="1"/>
  <c r="L47" i="1"/>
  <c r="L48" i="1" s="1"/>
  <c r="L49" i="1" s="1"/>
  <c r="L50" i="1" s="1"/>
  <c r="K47" i="1"/>
  <c r="K48" i="1" s="1"/>
  <c r="K49" i="1" s="1"/>
  <c r="K50" i="1" s="1"/>
  <c r="R32" i="1"/>
  <c r="R33" i="1" s="1"/>
  <c r="Q32" i="1"/>
  <c r="Q33" i="1" s="1"/>
  <c r="P32" i="1"/>
  <c r="P33" i="1" s="1"/>
  <c r="O32" i="1"/>
  <c r="O33" i="1" s="1"/>
  <c r="N32" i="1"/>
  <c r="N33" i="1" s="1"/>
  <c r="M32" i="1"/>
  <c r="M33" i="1" s="1"/>
  <c r="L32" i="1"/>
  <c r="L33" i="1" s="1"/>
  <c r="K32" i="1"/>
  <c r="K33" i="1" s="1"/>
  <c r="R24" i="1"/>
  <c r="Q24" i="1"/>
  <c r="P24" i="1"/>
  <c r="O24" i="1"/>
  <c r="N24" i="1"/>
  <c r="M24" i="1"/>
  <c r="L24" i="1"/>
  <c r="K24" i="1"/>
  <c r="R18" i="1"/>
  <c r="R25" i="1" s="1"/>
  <c r="R34" i="1" s="1"/>
  <c r="R35" i="1" s="1"/>
  <c r="R36" i="1" s="1"/>
  <c r="Q18" i="1"/>
  <c r="P18" i="1"/>
  <c r="P25" i="1" s="1"/>
  <c r="P34" i="1" s="1"/>
  <c r="P35" i="1" s="1"/>
  <c r="P36" i="1" s="1"/>
  <c r="O18" i="1"/>
  <c r="O25" i="1" s="1"/>
  <c r="O34" i="1" s="1"/>
  <c r="O35" i="1" s="1"/>
  <c r="O36" i="1" s="1"/>
  <c r="N18" i="1"/>
  <c r="M18" i="1"/>
  <c r="L18" i="1"/>
  <c r="K18" i="1"/>
  <c r="P150" i="1" l="1"/>
  <c r="O192" i="1"/>
  <c r="M164" i="1"/>
  <c r="M150" i="1"/>
  <c r="K25" i="1"/>
  <c r="K34" i="1" s="1"/>
  <c r="K35" i="1" s="1"/>
  <c r="K36" i="1" s="1"/>
  <c r="L25" i="1"/>
  <c r="L34" i="1" s="1"/>
  <c r="L35" i="1" s="1"/>
  <c r="L36" i="1" s="1"/>
  <c r="N25" i="1"/>
  <c r="N34" i="1" s="1"/>
  <c r="N35" i="1" s="1"/>
  <c r="N36" i="1" s="1"/>
  <c r="M25" i="1"/>
  <c r="M34" i="1" s="1"/>
  <c r="M35" i="1" s="1"/>
  <c r="M36" i="1" s="1"/>
  <c r="K150" i="1"/>
  <c r="N164" i="1"/>
  <c r="M192" i="1"/>
  <c r="M178" i="1"/>
  <c r="M136" i="1"/>
  <c r="N78" i="1"/>
  <c r="N103" i="1" s="1"/>
  <c r="K192" i="1"/>
  <c r="Q178" i="1"/>
  <c r="N178" i="1"/>
  <c r="K178" i="1"/>
  <c r="Q136" i="1"/>
  <c r="O136" i="1"/>
  <c r="O193" i="1" s="1"/>
  <c r="L136" i="1"/>
  <c r="L193" i="1" s="1"/>
  <c r="P136" i="1"/>
  <c r="P193" i="1" s="1"/>
  <c r="K136" i="1"/>
  <c r="R136" i="1"/>
  <c r="R193" i="1" s="1"/>
  <c r="K78" i="1"/>
  <c r="K103" i="1" s="1"/>
  <c r="M78" i="1"/>
  <c r="M103" i="1" s="1"/>
  <c r="Q78" i="1"/>
  <c r="Q103" i="1" s="1"/>
  <c r="L78" i="1"/>
  <c r="L103" i="1" s="1"/>
  <c r="Q25" i="1"/>
  <c r="Q34" i="1" s="1"/>
  <c r="Q35" i="1" s="1"/>
  <c r="Q36" i="1" s="1"/>
  <c r="R103" i="1"/>
  <c r="O103" i="1"/>
  <c r="P103" i="1"/>
  <c r="Q193" i="1" l="1"/>
  <c r="N193" i="1"/>
  <c r="N194" i="1" s="1"/>
  <c r="N195" i="1" s="1"/>
  <c r="O194" i="1"/>
  <c r="O195" i="1" s="1"/>
  <c r="M193" i="1"/>
  <c r="M194" i="1" s="1"/>
  <c r="M195" i="1" s="1"/>
  <c r="K193" i="1"/>
  <c r="K194" i="1" s="1"/>
  <c r="K195" i="1" s="1"/>
  <c r="R194" i="1"/>
  <c r="R195" i="1" s="1"/>
  <c r="Q194" i="1"/>
  <c r="Q195" i="1" s="1"/>
  <c r="P194" i="1"/>
  <c r="P195" i="1" s="1"/>
  <c r="L194" i="1"/>
  <c r="L195" i="1" s="1"/>
</calcChain>
</file>

<file path=xl/sharedStrings.xml><?xml version="1.0" encoding="utf-8"?>
<sst xmlns="http://schemas.openxmlformats.org/spreadsheetml/2006/main" count="828" uniqueCount="215">
  <si>
    <t>Šiaulių rajono savivaldybės aplinkos apsaugos programos (kodas 14)</t>
  </si>
  <si>
    <t>1 priedas</t>
  </si>
  <si>
    <t>APLINKOS APSAUGOS PROGRAMOS (KODAS 14)</t>
  </si>
  <si>
    <t>TIKSLŲ, UŽDAVINIŲ, PRIEMONIŲ IR VEIKLŲ, ASIGNAVIMŲ BEI PRODUKTO VERTINIMO KRITERIJŲ SUVESTINĖ</t>
  </si>
  <si>
    <t>Strateginio tikslo kodas</t>
  </si>
  <si>
    <t>Tikslo kodas</t>
  </si>
  <si>
    <t>Uždavinio kodas</t>
  </si>
  <si>
    <t>Priemonės kodas</t>
  </si>
  <si>
    <t>Veiklos kodas</t>
  </si>
  <si>
    <t>Veiklos pavadinimas</t>
  </si>
  <si>
    <t>Funkcinės klasifikacijos kodas</t>
  </si>
  <si>
    <t>Priemonės vykdytojo kodas</t>
  </si>
  <si>
    <t>Buhalterinis kodas</t>
  </si>
  <si>
    <t>Finansavimo šaltinis</t>
  </si>
  <si>
    <t>Produkto kriterijus</t>
  </si>
  <si>
    <t>Iš viso</t>
  </si>
  <si>
    <t>Išlaidoms</t>
  </si>
  <si>
    <t>turtui įsigyti</t>
  </si>
  <si>
    <t>Pavadinimas</t>
  </si>
  <si>
    <t>planas</t>
  </si>
  <si>
    <t>Iš jų darbo užmokesčiui</t>
  </si>
  <si>
    <t>01</t>
  </si>
  <si>
    <t>KONKURENCINGA RAJONO EKONOMIKA</t>
  </si>
  <si>
    <t>02</t>
  </si>
  <si>
    <t>Turizmo vystymas ir kultūros paveldo įveiklinimo skatinimas</t>
  </si>
  <si>
    <t>Saugoti ir puoselėti kultūros ir gamtos paveldą, jį pritaikant viešosioms reikmėms</t>
  </si>
  <si>
    <t>Ženklinti Šiaulių rajono savivaldybės kultūros ir gamtos paveldo objektus</t>
  </si>
  <si>
    <t>Ženklinti Šiaulių rajono savivaldybės gamtos paveldo objektus</t>
  </si>
  <si>
    <t>05.04.</t>
  </si>
  <si>
    <t>03</t>
  </si>
  <si>
    <t>14.01.07</t>
  </si>
  <si>
    <t>SB</t>
  </si>
  <si>
    <t>Pastatytų informacinių ženklų/ rodyklių skaičius (vnt.)</t>
  </si>
  <si>
    <t>SAARSP</t>
  </si>
  <si>
    <t>VB</t>
  </si>
  <si>
    <t>ES</t>
  </si>
  <si>
    <t>KT</t>
  </si>
  <si>
    <t>Iš viso:</t>
  </si>
  <si>
    <t>Parengti vertingų gamtos paveldo objektų aprašymus ir skelbti juos  saugomais objektais</t>
  </si>
  <si>
    <t>Parengta vertingų gamtos paveldo objektų inventorizavimo ataskaita (vnt.)</t>
  </si>
  <si>
    <t>-</t>
  </si>
  <si>
    <t>Iš viso priemonei:</t>
  </si>
  <si>
    <t>Sutvarkyti Šiaulių rajono savivaldybės gamtos paveldo objektus ir pritaikyti juos turizmo, kultūrinėms, socialinėms ir edukacinėms reikmėms</t>
  </si>
  <si>
    <t>Sutvarkyti Savivaldybės gamtos paveldo objektus, jų aplinką</t>
  </si>
  <si>
    <t>Sutvarkytų gamtos paveldo objektų skaičius (vnt.)</t>
  </si>
  <si>
    <t>Iš viso uždaviniui:</t>
  </si>
  <si>
    <t>Iš viso tikslui:</t>
  </si>
  <si>
    <t>Iš viso strateginiam tikslui:</t>
  </si>
  <si>
    <t>SUBALANSUOTA RAJONO INFRASTRUKTŪRA IR APLINKA</t>
  </si>
  <si>
    <t>Efektyvios inžinerinio aprūpinimo sistemos kūrimas ir vystymas</t>
  </si>
  <si>
    <t>Modernizuoti ir plėsti vandens tiekimo bei nuotekų šalinimo infrastruktūrą</t>
  </si>
  <si>
    <t>Atnaujinti ir plėtoti vandens tiekimo, vandens gerinimo ir nuotekų tvarkymo infrastruktūrą Šiaulių rajono savivaldybės teritorijoje</t>
  </si>
  <si>
    <t xml:space="preserve">Projektuoti, statyti, rekonstruoti, remontuoti vandentiekio ir nuotekų tinklus, nuotekų valyklas </t>
  </si>
  <si>
    <t>05.02</t>
  </si>
  <si>
    <t>14.01.02</t>
  </si>
  <si>
    <t>Naujai pastatytų, rekonstruotų, remontuotų vandentiekio ir nuotekų infrastruktūros objektų skaičius (vnt.)</t>
  </si>
  <si>
    <t>Darnios ir švarios aplinkos užtikrinimas</t>
  </si>
  <si>
    <t>Tobulinti atliekų tvarkymo sistemą</t>
  </si>
  <si>
    <t>Įgyvendinti komunalinių atliekų tvarkymo planą Šiaulių rajone</t>
  </si>
  <si>
    <t>Vykdyti vietinės rinkliavos už komunalinių atliekų surinkimą ir tvarkymą administravimą</t>
  </si>
  <si>
    <t>05.01.</t>
  </si>
  <si>
    <t>14.01.06.00</t>
  </si>
  <si>
    <t>Vietinės rinkliavos už komunalinių atliekų surinkimą ir tvarkymą surinkimo dydis (proc.)</t>
  </si>
  <si>
    <t>Tvarkyti komunalines atliekas</t>
  </si>
  <si>
    <t>Sutvarkytų komunalinių atliekų kiekis (t)</t>
  </si>
  <si>
    <t>Surinkti komunalines atliekas</t>
  </si>
  <si>
    <t>Surinktų komunalinių atliekų kiekis (t)</t>
  </si>
  <si>
    <t>04</t>
  </si>
  <si>
    <t>Kreditorinio įsiskolinimo dengimas už atliekų tvarkymą</t>
  </si>
  <si>
    <t>05.01</t>
  </si>
  <si>
    <t>14.01.06.01</t>
  </si>
  <si>
    <t>Padengtas skolų dydis (proc.)</t>
  </si>
  <si>
    <t>Šviesti ir teikti informaciją Šiaulių rajono gyventojams atliekų rūšiavimo, perdirbimo ir atliekų mažinimo klausimais</t>
  </si>
  <si>
    <t>Šviesti ir informuoti visuomenę, rengti ir skleisti informaciją atliekų tvarkymo klausimais, organizuoti mokymus</t>
  </si>
  <si>
    <t>14.01.08</t>
  </si>
  <si>
    <t>Suorganizuotų renginių skaičius, išleistų leidinių skaičius (vnt.)</t>
  </si>
  <si>
    <t xml:space="preserve">Stiprinti Šiaulių rajono specialistų gebėjimus atliekų tvarkymo srityje </t>
  </si>
  <si>
    <t>Stiprinti specialistų gebėjimus atliekų tvarkymo srityje</t>
  </si>
  <si>
    <t>Suorganizuotų renginių skaičius (vnt.)</t>
  </si>
  <si>
    <t>Stiprinti atliekų tvarkymo sistemą Šiaulių rajone</t>
  </si>
  <si>
    <t>Įgyvendinti ekstremalių ekologinių situacijų valdymo priemones, tvarkyti pavojingas atliekas</t>
  </si>
  <si>
    <t>05.03.</t>
  </si>
  <si>
    <t>14.01.03</t>
  </si>
  <si>
    <t>Likviduotų ekologinių situacijų dalis, sutvarkytų pavojingų atliekų dalis (proc.)</t>
  </si>
  <si>
    <t>Išsaugoti ir gerinti gamtinės aplinkos kokybę</t>
  </si>
  <si>
    <t>Tvarkyti ir kurti Šiaulių rajono savivaldybės parkus, žaliąsias apsaugines zonas, želdynus bei kitus kraštovaizdžio elementus</t>
  </si>
  <si>
    <t>Sutvarkyti Dirvonėnų parką pagal parengtą techninį projektą</t>
  </si>
  <si>
    <t>05.04</t>
  </si>
  <si>
    <t>Įgyvendintas Dirvonėnų parko sutvarkymo projektas</t>
  </si>
  <si>
    <t>Sutvarkyti Ringuvėnų parką pagal parengtą techninį projektą</t>
  </si>
  <si>
    <t>Įgyvendintas Ringuvėnų parko sutvarkymo projektas</t>
  </si>
  <si>
    <t>Veisti naujus želdynus parkuose, skveruose, prie gatvių, kiemuose ir kt.</t>
  </si>
  <si>
    <t>Pasodintų medžių ir krūmų skaičius (vnt.)</t>
  </si>
  <si>
    <t>Organizuoti želdynų ir želdinių apsaugą, tvarkymą ir priežiūrą</t>
  </si>
  <si>
    <t>Nukirstų, nugenėtų medžių, sutvarkytų kelmų skaičius (vnt.)</t>
  </si>
  <si>
    <t>05</t>
  </si>
  <si>
    <t>Remti medžiojamųjų gyvūnų daromos žalos miškui prevencines priemones (želdinių apdorojimas repelentais, miško želdinių aptvėrimas tvoromis ir kt.)</t>
  </si>
  <si>
    <t>14.01.05</t>
  </si>
  <si>
    <t>Patenkintų prašymų skaičius (vnt.)</t>
  </si>
  <si>
    <t xml:space="preserve"> Vykdyti Šiaulių rajono aplinkos stebėsenos programą</t>
  </si>
  <si>
    <t xml:space="preserve"> Vykdyti oro kokybės stebėseną</t>
  </si>
  <si>
    <t>05.05.01.01.</t>
  </si>
  <si>
    <t>Oro kokybės stebėsenos dažnis (kartai per metus)</t>
  </si>
  <si>
    <t xml:space="preserve"> Vykdyti požeminio vandens stebėseną</t>
  </si>
  <si>
    <t>Požeminio vandens stebėsenos dažnis (kartai per metus)</t>
  </si>
  <si>
    <t xml:space="preserve"> Tvarkyti bešeimininkėmis atliekomis užterštas teritorijas ir valyti paviršinio vandens telkinius Šiaulių rajono savivaldybėje</t>
  </si>
  <si>
    <t>Šienauti makrofitus Ventos upėje</t>
  </si>
  <si>
    <t>14.01.01.00</t>
  </si>
  <si>
    <t>Šienavimų skaičius per metus (vnt.)</t>
  </si>
  <si>
    <t>Sutvarkyti neigiamą poveikį darančias užterštas teritorijas</t>
  </si>
  <si>
    <t>Sutvarkytų teritorijų skaičius (vnt.)</t>
  </si>
  <si>
    <t>06</t>
  </si>
  <si>
    <t>Parengti ir įgyvendinti invazinių rūšių (Sosnovskio barščio) kontrolės įgyvendinimo Šiaulių rajone programą</t>
  </si>
  <si>
    <t>Parengti Sosnovskio barščio naikinimo ir kontrolės Šiaulių rajono teritorijoje programą</t>
  </si>
  <si>
    <t>Parengta programa</t>
  </si>
  <si>
    <t>Kontroliuoti Sosnovskio barščio plitimą</t>
  </si>
  <si>
    <t>05.03</t>
  </si>
  <si>
    <t>Naikinto Sosnovskio barščio plotas, ha</t>
  </si>
  <si>
    <t>07</t>
  </si>
  <si>
    <t>Skatinti ir remti aplinkos apsaugos iniciatyvas Šiaulių rajone</t>
  </si>
  <si>
    <t>05.06.</t>
  </si>
  <si>
    <t>Paremtų projektų, programų skaičius (vnt.)</t>
  </si>
  <si>
    <t>Stiprinti specialistų gebėjimus aplinkos apsaugos srityje</t>
  </si>
  <si>
    <t>Kursų, mokymų, seminarų, kuriuose dalyvauta, skaičius (vnt.)</t>
  </si>
  <si>
    <t>Finansavimo šaltiniai</t>
  </si>
  <si>
    <t>Savivaldybės biudžetas</t>
  </si>
  <si>
    <t>Savivaldybės aplinkos apsaugos rėmimo specialioji programa</t>
  </si>
  <si>
    <t>Valstybės biudžetas</t>
  </si>
  <si>
    <t>Europos Sąjungos lėšos</t>
  </si>
  <si>
    <t>Kitos lėšos</t>
  </si>
  <si>
    <t>2 priedas</t>
  </si>
  <si>
    <t>VERTINIMO KRITERIJŲ SUVESTINĖ</t>
  </si>
  <si>
    <t>Programos kodas</t>
  </si>
  <si>
    <t>Vertinimo kriterijaus pavadinimas</t>
  </si>
  <si>
    <t>Matavimo vnt.</t>
  </si>
  <si>
    <t>Vertinimo kriterijaus kodas</t>
  </si>
  <si>
    <t>14</t>
  </si>
  <si>
    <t>Įgyvendintų aplinkos apsaugos priemonių/ projektų skaičius</t>
  </si>
  <si>
    <t>vnt.</t>
  </si>
  <si>
    <t>E-14-1</t>
  </si>
  <si>
    <t>Savivaldybės saugomų gamtos paveldo objektų skaičius</t>
  </si>
  <si>
    <t>R-14.01.02-1</t>
  </si>
  <si>
    <t>Pastatytų informacinių ženklų/ rodyklių skaičius</t>
  </si>
  <si>
    <t>P-14.01.02.02-1</t>
  </si>
  <si>
    <t>Parengta vertingų gamtos paveldo objektų inventorizavimo ataskaita</t>
  </si>
  <si>
    <t>P-14.01.02.02-2</t>
  </si>
  <si>
    <t>Sutvarkytų gamtos paveldo objektų skaičius</t>
  </si>
  <si>
    <t>P-14.01.02.02-3</t>
  </si>
  <si>
    <t>Iki reikalaujamų normų išvalomų buities nuotekų dalis nuo į valymo įrenginius patenkančių nuotekų kiekio</t>
  </si>
  <si>
    <t>proc.</t>
  </si>
  <si>
    <t>R-14.03.02-1</t>
  </si>
  <si>
    <t>Naujai pastatytų, rekonstruotų, remontuotų vandentiekio ir nuotekų infrastruktūros objektų skaičius</t>
  </si>
  <si>
    <t>P-14.03.02.01-1</t>
  </si>
  <si>
    <t>Požeminio vandens monitoringo vietų skaičius</t>
  </si>
  <si>
    <t>R-14.03.03-1</t>
  </si>
  <si>
    <t>Atmosferos oro užterštumo monitoringo vietų skaičius</t>
  </si>
  <si>
    <t>R-14.03.03-2</t>
  </si>
  <si>
    <t>Rūšiuojamų antrinių žaliavų dalis nuo surinkto komunalinių atliekų kiekio (proc.)</t>
  </si>
  <si>
    <t>R-14.03.03-3</t>
  </si>
  <si>
    <t xml:space="preserve">Vietinės rinkliavos už komunalinių atliekų surinkimą ir tvarkymą surinkimo dydis </t>
  </si>
  <si>
    <t>P-14.03.03.01-1</t>
  </si>
  <si>
    <t xml:space="preserve">Sutvarkytų komunalinių atliekų kiekis </t>
  </si>
  <si>
    <t>t</t>
  </si>
  <si>
    <t>P-14.03.03.01-2</t>
  </si>
  <si>
    <t>Surinktų komunalinių atliekų kiekis</t>
  </si>
  <si>
    <t>P-14.03.03.01-3</t>
  </si>
  <si>
    <t>Padengtas skolų dydis</t>
  </si>
  <si>
    <t>P-14.03.03.01-4</t>
  </si>
  <si>
    <t>Suorganizuotų renginių, išleistų leidinių skaičius</t>
  </si>
  <si>
    <t>P-14.03.03.01-5</t>
  </si>
  <si>
    <t>Suorganizuotų renginių skaičius</t>
  </si>
  <si>
    <t>P-14.03.03.01-6</t>
  </si>
  <si>
    <t xml:space="preserve">Likviduotų ekologinių situacijų dalis, sutvarkytų pavojingų atliekų dalis </t>
  </si>
  <si>
    <t>P-14.03.03.01-7</t>
  </si>
  <si>
    <t xml:space="preserve">Įgyvendintas Dirvonėnų parko sutvarkymo projektas </t>
  </si>
  <si>
    <t>P-14.03.03.02-1</t>
  </si>
  <si>
    <t xml:space="preserve">Įgyvendintas Ringuvėnų parko sutvarkymo projektas </t>
  </si>
  <si>
    <t>P-14.03.03.02-2</t>
  </si>
  <si>
    <t>Pasodintų medžių, krūmų skaičius</t>
  </si>
  <si>
    <t>P-14.03.03.02-3</t>
  </si>
  <si>
    <t>Nukirstų, nugenėtų medžių, sutvarkytų kelmų skaičius</t>
  </si>
  <si>
    <t>P-14.03.03.02-4</t>
  </si>
  <si>
    <t>Patenkintų prašymų skaičius</t>
  </si>
  <si>
    <t>P-14.03.03.02-5</t>
  </si>
  <si>
    <t>Oro kokybės stebėsenos dažnis</t>
  </si>
  <si>
    <t>kartai per metus</t>
  </si>
  <si>
    <t>P-14.03.03.02-6</t>
  </si>
  <si>
    <t>Požeminio vandens stebėsenos dažnis</t>
  </si>
  <si>
    <t>P-14.03.03.02-7</t>
  </si>
  <si>
    <t>Šienavimų skaičius per metus</t>
  </si>
  <si>
    <t>P-14.03.03.02-8</t>
  </si>
  <si>
    <t>Sutvarkytų teritorijų skaičius</t>
  </si>
  <si>
    <t>P-14.03.03.02-9</t>
  </si>
  <si>
    <t>P-14.03.03.02-10</t>
  </si>
  <si>
    <t>Naikinto Sosnovskio barščio plotas</t>
  </si>
  <si>
    <t>ha</t>
  </si>
  <si>
    <t>P-14.03.03.02-11</t>
  </si>
  <si>
    <t>Paremtų projektų, programų skaičius</t>
  </si>
  <si>
    <t>P-14.03.03.02-12</t>
  </si>
  <si>
    <t>Kursų, mokymų, seminarų, kuriuose dalyvauta, skaičius</t>
  </si>
  <si>
    <t>P-14.03.03.02-13</t>
  </si>
  <si>
    <t>2020 m. lėšų poreikis</t>
  </si>
  <si>
    <t>2020 m.</t>
  </si>
  <si>
    <t>2020 m. planas</t>
  </si>
  <si>
    <t>2021 m. lėšų poreikis</t>
  </si>
  <si>
    <t>2021 m. planas</t>
  </si>
  <si>
    <t>IŠ VISO:</t>
  </si>
  <si>
    <t xml:space="preserve">2020–2022 M. ŠIAULIŲ RAJONO SAVIVALDYBĖS  </t>
  </si>
  <si>
    <t>Bendras lėšų poreikis veiklai 2020–2022 m.</t>
  </si>
  <si>
    <t>2020 metų asignavimai, iš jų:</t>
  </si>
  <si>
    <t>2022 m. lėšų poreikis</t>
  </si>
  <si>
    <t>2021 m.</t>
  </si>
  <si>
    <t>2022m.</t>
  </si>
  <si>
    <t>2022 m. planas</t>
  </si>
  <si>
    <t xml:space="preserve">Remti visuomeninių ir kitų organizacijų aplinkosaugos projektus, programas ir kitas veiklas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</si>
</sst>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0.0"/>
  </numFmts>
  <fonts count="19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Times New Roman"/>
      <family val="1"/>
      <charset val="186"/>
    </font>
    <font>
      <b/>
      <sz val="14"/>
      <color rgb="FFFF0000"/>
      <name val="Calibri"/>
      <family val="2"/>
      <charset val="186"/>
      <scheme val="minor"/>
    </font>
    <font>
      <sz val="11"/>
      <name val="Times New Roman"/>
      <family val="1"/>
      <charset val="186"/>
    </font>
    <font>
      <sz val="10"/>
      <name val="Arial"/>
      <family val="2"/>
      <charset val="186"/>
    </font>
    <font>
      <b/>
      <sz val="11"/>
      <name val="Times New Roman"/>
      <family val="1"/>
      <charset val="186"/>
    </font>
    <font>
      <sz val="7"/>
      <name val="Times New Roman"/>
      <family val="1"/>
      <charset val="186"/>
    </font>
    <font>
      <b/>
      <sz val="7"/>
      <name val="Times New Roman"/>
      <family val="1"/>
      <charset val="186"/>
    </font>
    <font>
      <b/>
      <sz val="8"/>
      <color theme="1"/>
      <name val="Times New Roman"/>
      <family val="1"/>
      <charset val="186"/>
    </font>
    <font>
      <sz val="8"/>
      <color theme="1"/>
      <name val="Times New Roman"/>
      <family val="1"/>
      <charset val="186"/>
    </font>
    <font>
      <sz val="8"/>
      <name val="Times New Roman"/>
      <family val="1"/>
      <charset val="186"/>
    </font>
    <font>
      <sz val="7"/>
      <name val="Calibri"/>
      <family val="2"/>
      <scheme val="minor"/>
    </font>
    <font>
      <sz val="11"/>
      <name val="Calibri"/>
      <family val="2"/>
      <charset val="186"/>
      <scheme val="minor"/>
    </font>
    <font>
      <b/>
      <sz val="14"/>
      <name val="Calibri"/>
      <family val="2"/>
      <charset val="186"/>
      <scheme val="minor"/>
    </font>
    <font>
      <b/>
      <sz val="7"/>
      <name val="Times New Roman"/>
      <family val="1"/>
    </font>
    <font>
      <b/>
      <sz val="12"/>
      <name val="Arial"/>
      <family val="2"/>
      <charset val="186"/>
    </font>
    <font>
      <sz val="12"/>
      <name val="Arial"/>
      <family val="2"/>
      <charset val="186"/>
    </font>
    <font>
      <sz val="12"/>
      <name val="Times New Roman"/>
      <family val="1"/>
      <charset val="186"/>
    </font>
  </fonts>
  <fills count="15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9" tint="0.59999389629810485"/>
        <bgColor indexed="64"/>
      </patternFill>
    </fill>
  </fills>
  <borders count="5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</cellStyleXfs>
  <cellXfs count="296">
    <xf numFmtId="0" fontId="0" fillId="0" borderId="0" xfId="0"/>
    <xf numFmtId="49" fontId="0" fillId="0" borderId="0" xfId="0" applyNumberForma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left"/>
    </xf>
    <xf numFmtId="0" fontId="7" fillId="0" borderId="26" xfId="2" applyFont="1" applyFill="1" applyBorder="1" applyAlignment="1">
      <alignment horizontal="center" vertical="center" textRotation="90" wrapText="1"/>
    </xf>
    <xf numFmtId="0" fontId="7" fillId="0" borderId="26" xfId="2" applyFont="1" applyBorder="1" applyAlignment="1">
      <alignment horizontal="center" vertical="center"/>
    </xf>
    <xf numFmtId="0" fontId="7" fillId="0" borderId="27" xfId="2" applyFont="1" applyBorder="1" applyAlignment="1">
      <alignment horizontal="center" vertical="center"/>
    </xf>
    <xf numFmtId="49" fontId="8" fillId="3" borderId="31" xfId="2" applyNumberFormat="1" applyFont="1" applyFill="1" applyBorder="1" applyAlignment="1">
      <alignment horizontal="center" vertical="center" wrapText="1"/>
    </xf>
    <xf numFmtId="49" fontId="8" fillId="3" borderId="30" xfId="2" applyNumberFormat="1" applyFont="1" applyFill="1" applyBorder="1" applyAlignment="1">
      <alignment horizontal="center" vertical="center" wrapText="1"/>
    </xf>
    <xf numFmtId="49" fontId="8" fillId="5" borderId="33" xfId="2" applyNumberFormat="1" applyFont="1" applyFill="1" applyBorder="1" applyAlignment="1">
      <alignment horizontal="center" vertical="center"/>
    </xf>
    <xf numFmtId="49" fontId="8" fillId="3" borderId="35" xfId="2" applyNumberFormat="1" applyFont="1" applyFill="1" applyBorder="1" applyAlignment="1">
      <alignment horizontal="center" vertical="center"/>
    </xf>
    <xf numFmtId="165" fontId="7" fillId="6" borderId="10" xfId="2" applyNumberFormat="1" applyFont="1" applyFill="1" applyBorder="1" applyAlignment="1">
      <alignment horizontal="center" vertical="center"/>
    </xf>
    <xf numFmtId="4" fontId="7" fillId="7" borderId="34" xfId="2" applyNumberFormat="1" applyFont="1" applyFill="1" applyBorder="1" applyAlignment="1">
      <alignment horizontal="center" vertical="center"/>
    </xf>
    <xf numFmtId="4" fontId="7" fillId="0" borderId="34" xfId="2" applyNumberFormat="1" applyFont="1" applyFill="1" applyBorder="1" applyAlignment="1">
      <alignment horizontal="center" vertical="center"/>
    </xf>
    <xf numFmtId="4" fontId="7" fillId="6" borderId="34" xfId="2" applyNumberFormat="1" applyFont="1" applyFill="1" applyBorder="1" applyAlignment="1">
      <alignment horizontal="center" vertical="center"/>
    </xf>
    <xf numFmtId="165" fontId="7" fillId="6" borderId="38" xfId="2" applyNumberFormat="1" applyFont="1" applyFill="1" applyBorder="1" applyAlignment="1">
      <alignment horizontal="center" vertical="center"/>
    </xf>
    <xf numFmtId="4" fontId="7" fillId="6" borderId="18" xfId="2" applyNumberFormat="1" applyFont="1" applyFill="1" applyBorder="1" applyAlignment="1">
      <alignment horizontal="center" vertical="center"/>
    </xf>
    <xf numFmtId="4" fontId="7" fillId="0" borderId="18" xfId="2" applyNumberFormat="1" applyFont="1" applyFill="1" applyBorder="1" applyAlignment="1">
      <alignment horizontal="center" vertical="center"/>
    </xf>
    <xf numFmtId="4" fontId="7" fillId="6" borderId="38" xfId="2" applyNumberFormat="1" applyFont="1" applyFill="1" applyBorder="1" applyAlignment="1">
      <alignment horizontal="center" vertical="center"/>
    </xf>
    <xf numFmtId="4" fontId="7" fillId="0" borderId="38" xfId="2" applyNumberFormat="1" applyFont="1" applyFill="1" applyBorder="1" applyAlignment="1">
      <alignment horizontal="center" vertical="center"/>
    </xf>
    <xf numFmtId="165" fontId="7" fillId="6" borderId="18" xfId="2" applyNumberFormat="1" applyFont="1" applyFill="1" applyBorder="1" applyAlignment="1">
      <alignment horizontal="center" vertical="center"/>
    </xf>
    <xf numFmtId="165" fontId="8" fillId="8" borderId="26" xfId="4" applyNumberFormat="1" applyFont="1" applyFill="1" applyBorder="1" applyAlignment="1">
      <alignment horizontal="center" vertical="center"/>
    </xf>
    <xf numFmtId="4" fontId="8" fillId="8" borderId="26" xfId="4" applyNumberFormat="1" applyFont="1" applyFill="1" applyBorder="1" applyAlignment="1">
      <alignment horizontal="center" vertical="center"/>
    </xf>
    <xf numFmtId="4" fontId="7" fillId="7" borderId="38" xfId="2" applyNumberFormat="1" applyFont="1" applyFill="1" applyBorder="1" applyAlignment="1">
      <alignment horizontal="center" vertical="center"/>
    </xf>
    <xf numFmtId="4" fontId="7" fillId="7" borderId="18" xfId="2" applyNumberFormat="1" applyFont="1" applyFill="1" applyBorder="1" applyAlignment="1">
      <alignment horizontal="center" vertical="center"/>
    </xf>
    <xf numFmtId="49" fontId="8" fillId="3" borderId="40" xfId="2" applyNumberFormat="1" applyFont="1" applyFill="1" applyBorder="1" applyAlignment="1">
      <alignment horizontal="center" vertical="center"/>
    </xf>
    <xf numFmtId="4" fontId="7" fillId="6" borderId="10" xfId="2" applyNumberFormat="1" applyFont="1" applyFill="1" applyBorder="1" applyAlignment="1">
      <alignment horizontal="center" vertical="center"/>
    </xf>
    <xf numFmtId="4" fontId="7" fillId="0" borderId="10" xfId="2" applyNumberFormat="1" applyFont="1" applyFill="1" applyBorder="1" applyAlignment="1">
      <alignment horizontal="center" vertical="center"/>
    </xf>
    <xf numFmtId="49" fontId="8" fillId="3" borderId="42" xfId="2" applyNumberFormat="1" applyFont="1" applyFill="1" applyBorder="1" applyAlignment="1">
      <alignment horizontal="center" vertical="center"/>
    </xf>
    <xf numFmtId="4" fontId="8" fillId="9" borderId="31" xfId="4" applyNumberFormat="1" applyFont="1" applyFill="1" applyBorder="1" applyAlignment="1">
      <alignment horizontal="center" vertical="center"/>
    </xf>
    <xf numFmtId="165" fontId="8" fillId="9" borderId="29" xfId="2" applyNumberFormat="1" applyFont="1" applyFill="1" applyBorder="1" applyAlignment="1">
      <alignment horizontal="center" vertical="center" wrapText="1"/>
    </xf>
    <xf numFmtId="165" fontId="8" fillId="9" borderId="31" xfId="2" applyNumberFormat="1" applyFont="1" applyFill="1" applyBorder="1" applyAlignment="1">
      <alignment horizontal="center" vertical="center"/>
    </xf>
    <xf numFmtId="165" fontId="8" fillId="9" borderId="33" xfId="2" applyNumberFormat="1" applyFont="1" applyFill="1" applyBorder="1" applyAlignment="1">
      <alignment horizontal="center" vertical="center"/>
    </xf>
    <xf numFmtId="165" fontId="8" fillId="9" borderId="43" xfId="2" applyNumberFormat="1" applyFont="1" applyFill="1" applyBorder="1" applyAlignment="1">
      <alignment horizontal="center" vertical="center"/>
    </xf>
    <xf numFmtId="4" fontId="8" fillId="3" borderId="31" xfId="2" applyNumberFormat="1" applyFont="1" applyFill="1" applyBorder="1" applyAlignment="1">
      <alignment horizontal="center" vertical="center"/>
    </xf>
    <xf numFmtId="165" fontId="8" fillId="3" borderId="29" xfId="2" applyNumberFormat="1" applyFont="1" applyFill="1" applyBorder="1" applyAlignment="1">
      <alignment horizontal="center" vertical="center"/>
    </xf>
    <xf numFmtId="1" fontId="8" fillId="3" borderId="31" xfId="2" applyNumberFormat="1" applyFont="1" applyFill="1" applyBorder="1" applyAlignment="1">
      <alignment horizontal="center" vertical="center"/>
    </xf>
    <xf numFmtId="1" fontId="8" fillId="3" borderId="33" xfId="2" applyNumberFormat="1" applyFont="1" applyFill="1" applyBorder="1" applyAlignment="1">
      <alignment horizontal="center" vertical="center"/>
    </xf>
    <xf numFmtId="1" fontId="8" fillId="3" borderId="43" xfId="2" applyNumberFormat="1" applyFont="1" applyFill="1" applyBorder="1" applyAlignment="1">
      <alignment horizontal="center" vertical="center"/>
    </xf>
    <xf numFmtId="4" fontId="8" fillId="2" borderId="20" xfId="2" applyNumberFormat="1" applyFont="1" applyFill="1" applyBorder="1" applyAlignment="1">
      <alignment horizontal="center" vertical="center"/>
    </xf>
    <xf numFmtId="165" fontId="8" fillId="2" borderId="41" xfId="2" applyNumberFormat="1" applyFont="1" applyFill="1" applyBorder="1" applyAlignment="1">
      <alignment horizontal="center" vertical="center"/>
    </xf>
    <xf numFmtId="165" fontId="8" fillId="2" borderId="20" xfId="2" applyNumberFormat="1" applyFont="1" applyFill="1" applyBorder="1" applyAlignment="1">
      <alignment horizontal="center" vertical="center"/>
    </xf>
    <xf numFmtId="165" fontId="8" fillId="2" borderId="39" xfId="2" applyNumberFormat="1" applyFont="1" applyFill="1" applyBorder="1" applyAlignment="1">
      <alignment horizontal="center" vertical="center"/>
    </xf>
    <xf numFmtId="165" fontId="8" fillId="2" borderId="23" xfId="2" applyNumberFormat="1" applyFont="1" applyFill="1" applyBorder="1" applyAlignment="1">
      <alignment horizontal="center" vertical="center"/>
    </xf>
    <xf numFmtId="49" fontId="7" fillId="0" borderId="0" xfId="2" applyNumberFormat="1" applyFont="1" applyBorder="1" applyAlignment="1">
      <alignment horizontal="center" vertical="center"/>
    </xf>
    <xf numFmtId="165" fontId="7" fillId="0" borderId="0" xfId="2" applyNumberFormat="1" applyFont="1" applyBorder="1" applyAlignment="1">
      <alignment horizontal="center" vertical="center"/>
    </xf>
    <xf numFmtId="0" fontId="7" fillId="0" borderId="0" xfId="2" applyFont="1" applyBorder="1" applyAlignment="1">
      <alignment horizontal="center" vertical="center"/>
    </xf>
    <xf numFmtId="4" fontId="7" fillId="6" borderId="36" xfId="2" applyNumberFormat="1" applyFont="1" applyFill="1" applyBorder="1" applyAlignment="1">
      <alignment horizontal="center" vertical="center"/>
    </xf>
    <xf numFmtId="4" fontId="7" fillId="0" borderId="36" xfId="2" applyNumberFormat="1" applyFont="1" applyFill="1" applyBorder="1" applyAlignment="1">
      <alignment horizontal="center" vertical="center"/>
    </xf>
    <xf numFmtId="2" fontId="7" fillId="6" borderId="10" xfId="2" applyNumberFormat="1" applyFont="1" applyFill="1" applyBorder="1" applyAlignment="1">
      <alignment horizontal="center" vertical="center"/>
    </xf>
    <xf numFmtId="2" fontId="7" fillId="0" borderId="10" xfId="2" applyNumberFormat="1" applyFont="1" applyFill="1" applyBorder="1" applyAlignment="1">
      <alignment horizontal="center" vertical="center"/>
    </xf>
    <xf numFmtId="4" fontId="7" fillId="12" borderId="3" xfId="2" applyNumberFormat="1" applyFont="1" applyFill="1" applyBorder="1" applyAlignment="1" applyProtection="1">
      <alignment horizontal="center" vertical="center" wrapText="1"/>
    </xf>
    <xf numFmtId="165" fontId="7" fillId="0" borderId="0" xfId="2" applyNumberFormat="1" applyFont="1" applyFill="1" applyAlignment="1">
      <alignment horizontal="center" vertical="center"/>
    </xf>
    <xf numFmtId="0" fontId="7" fillId="0" borderId="0" xfId="2" applyFont="1" applyFill="1" applyAlignment="1">
      <alignment horizontal="center" vertical="center"/>
    </xf>
    <xf numFmtId="165" fontId="8" fillId="11" borderId="50" xfId="5" applyNumberFormat="1" applyFont="1" applyFill="1" applyBorder="1" applyAlignment="1">
      <alignment horizontal="left" vertical="center"/>
    </xf>
    <xf numFmtId="4" fontId="7" fillId="12" borderId="14" xfId="2" applyNumberFormat="1" applyFont="1" applyFill="1" applyBorder="1" applyAlignment="1" applyProtection="1">
      <alignment horizontal="center" vertical="center" wrapText="1"/>
    </xf>
    <xf numFmtId="165" fontId="8" fillId="11" borderId="54" xfId="5" applyNumberFormat="1" applyFont="1" applyFill="1" applyBorder="1" applyAlignment="1">
      <alignment horizontal="left" vertical="center"/>
    </xf>
    <xf numFmtId="4" fontId="7" fillId="12" borderId="22" xfId="2" applyNumberFormat="1" applyFont="1" applyFill="1" applyBorder="1" applyAlignment="1" applyProtection="1">
      <alignment horizontal="center" vertical="center" wrapText="1"/>
    </xf>
    <xf numFmtId="4" fontId="8" fillId="13" borderId="20" xfId="2" applyNumberFormat="1" applyFont="1" applyFill="1" applyBorder="1" applyAlignment="1">
      <alignment horizontal="center" vertical="center"/>
    </xf>
    <xf numFmtId="4" fontId="8" fillId="13" borderId="31" xfId="2" applyNumberFormat="1" applyFont="1" applyFill="1" applyBorder="1" applyAlignment="1">
      <alignment horizontal="center" vertical="center"/>
    </xf>
    <xf numFmtId="165" fontId="7" fillId="0" borderId="0" xfId="2" applyNumberFormat="1" applyFont="1" applyAlignment="1">
      <alignment horizontal="center" vertical="center"/>
    </xf>
    <xf numFmtId="49" fontId="9" fillId="0" borderId="9" xfId="0" applyNumberFormat="1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49" fontId="10" fillId="2" borderId="17" xfId="0" applyNumberFormat="1" applyFont="1" applyFill="1" applyBorder="1" applyAlignment="1">
      <alignment horizontal="center" vertical="center"/>
    </xf>
    <xf numFmtId="49" fontId="10" fillId="2" borderId="18" xfId="0" applyNumberFormat="1" applyFont="1" applyFill="1" applyBorder="1" applyAlignment="1">
      <alignment horizontal="center" vertical="center"/>
    </xf>
    <xf numFmtId="0" fontId="10" fillId="2" borderId="18" xfId="0" applyFont="1" applyFill="1" applyBorder="1" applyAlignment="1">
      <alignment wrapText="1"/>
    </xf>
    <xf numFmtId="0" fontId="10" fillId="2" borderId="18" xfId="0" applyFont="1" applyFill="1" applyBorder="1" applyAlignment="1">
      <alignment horizontal="center" vertical="center"/>
    </xf>
    <xf numFmtId="0" fontId="10" fillId="2" borderId="18" xfId="0" applyFont="1" applyFill="1" applyBorder="1" applyAlignment="1">
      <alignment horizontal="right" vertical="center"/>
    </xf>
    <xf numFmtId="0" fontId="10" fillId="2" borderId="19" xfId="0" applyFont="1" applyFill="1" applyBorder="1" applyAlignment="1">
      <alignment horizontal="right" vertical="center"/>
    </xf>
    <xf numFmtId="49" fontId="10" fillId="3" borderId="17" xfId="0" applyNumberFormat="1" applyFont="1" applyFill="1" applyBorder="1" applyAlignment="1">
      <alignment horizontal="center" vertical="center"/>
    </xf>
    <xf numFmtId="49" fontId="10" fillId="3" borderId="18" xfId="0" applyNumberFormat="1" applyFont="1" applyFill="1" applyBorder="1" applyAlignment="1">
      <alignment horizontal="center" vertical="center"/>
    </xf>
    <xf numFmtId="0" fontId="10" fillId="3" borderId="18" xfId="0" applyFont="1" applyFill="1" applyBorder="1" applyAlignment="1">
      <alignment wrapText="1"/>
    </xf>
    <xf numFmtId="0" fontId="10" fillId="3" borderId="18" xfId="0" applyFont="1" applyFill="1" applyBorder="1" applyAlignment="1">
      <alignment horizontal="center" vertical="center"/>
    </xf>
    <xf numFmtId="0" fontId="10" fillId="3" borderId="18" xfId="0" applyFont="1" applyFill="1" applyBorder="1" applyAlignment="1">
      <alignment horizontal="right" vertical="center"/>
    </xf>
    <xf numFmtId="0" fontId="10" fillId="3" borderId="19" xfId="0" applyFont="1" applyFill="1" applyBorder="1" applyAlignment="1">
      <alignment horizontal="right" vertical="center"/>
    </xf>
    <xf numFmtId="49" fontId="10" fillId="0" borderId="17" xfId="0" applyNumberFormat="1" applyFont="1" applyBorder="1" applyAlignment="1">
      <alignment horizontal="center" vertical="center"/>
    </xf>
    <xf numFmtId="49" fontId="10" fillId="0" borderId="18" xfId="0" applyNumberFormat="1" applyFont="1" applyBorder="1" applyAlignment="1">
      <alignment horizontal="center" vertical="center"/>
    </xf>
    <xf numFmtId="0" fontId="10" fillId="0" borderId="18" xfId="0" applyFont="1" applyBorder="1" applyAlignment="1">
      <alignment wrapText="1"/>
    </xf>
    <xf numFmtId="0" fontId="10" fillId="0" borderId="18" xfId="0" applyFont="1" applyBorder="1" applyAlignment="1">
      <alignment horizontal="center" vertical="center"/>
    </xf>
    <xf numFmtId="0" fontId="10" fillId="0" borderId="18" xfId="0" applyFont="1" applyBorder="1" applyAlignment="1">
      <alignment horizontal="right" vertical="center"/>
    </xf>
    <xf numFmtId="0" fontId="10" fillId="0" borderId="19" xfId="0" applyFont="1" applyBorder="1" applyAlignment="1">
      <alignment horizontal="right" vertical="center"/>
    </xf>
    <xf numFmtId="0" fontId="10" fillId="0" borderId="18" xfId="0" applyFont="1" applyBorder="1" applyAlignment="1">
      <alignment horizontal="center" vertical="center" wrapText="1"/>
    </xf>
    <xf numFmtId="1" fontId="10" fillId="0" borderId="18" xfId="0" applyNumberFormat="1" applyFont="1" applyBorder="1" applyAlignment="1">
      <alignment horizontal="right" vertical="center"/>
    </xf>
    <xf numFmtId="1" fontId="10" fillId="0" borderId="19" xfId="0" applyNumberFormat="1" applyFont="1" applyBorder="1" applyAlignment="1">
      <alignment horizontal="right" vertical="center"/>
    </xf>
    <xf numFmtId="0" fontId="10" fillId="3" borderId="18" xfId="0" applyFont="1" applyFill="1" applyBorder="1" applyAlignment="1">
      <alignment horizontal="center" vertical="center" wrapText="1"/>
    </xf>
    <xf numFmtId="165" fontId="10" fillId="3" borderId="18" xfId="0" applyNumberFormat="1" applyFont="1" applyFill="1" applyBorder="1" applyAlignment="1">
      <alignment horizontal="right" vertical="center"/>
    </xf>
    <xf numFmtId="165" fontId="10" fillId="3" borderId="19" xfId="0" applyNumberFormat="1" applyFont="1" applyFill="1" applyBorder="1" applyAlignment="1">
      <alignment horizontal="right" vertical="center"/>
    </xf>
    <xf numFmtId="0" fontId="11" fillId="3" borderId="18" xfId="0" applyFont="1" applyFill="1" applyBorder="1" applyAlignment="1">
      <alignment wrapText="1"/>
    </xf>
    <xf numFmtId="0" fontId="10" fillId="3" borderId="18" xfId="0" applyFont="1" applyFill="1" applyBorder="1" applyAlignment="1">
      <alignment horizontal="right"/>
    </xf>
    <xf numFmtId="0" fontId="10" fillId="3" borderId="19" xfId="0" applyFont="1" applyFill="1" applyBorder="1" applyAlignment="1">
      <alignment horizontal="right"/>
    </xf>
    <xf numFmtId="0" fontId="11" fillId="0" borderId="18" xfId="0" applyFont="1" applyBorder="1" applyAlignment="1">
      <alignment wrapText="1"/>
    </xf>
    <xf numFmtId="2" fontId="10" fillId="0" borderId="18" xfId="0" applyNumberFormat="1" applyFont="1" applyBorder="1" applyAlignment="1">
      <alignment horizontal="right" vertical="center"/>
    </xf>
    <xf numFmtId="2" fontId="10" fillId="0" borderId="19" xfId="0" applyNumberFormat="1" applyFont="1" applyBorder="1" applyAlignment="1">
      <alignment horizontal="right" vertical="center"/>
    </xf>
    <xf numFmtId="0" fontId="10" fillId="0" borderId="55" xfId="0" applyFont="1" applyBorder="1" applyAlignment="1">
      <alignment wrapText="1"/>
    </xf>
    <xf numFmtId="0" fontId="10" fillId="0" borderId="55" xfId="0" applyFont="1" applyBorder="1" applyAlignment="1">
      <alignment horizontal="center" vertical="center"/>
    </xf>
    <xf numFmtId="2" fontId="10" fillId="0" borderId="55" xfId="0" applyNumberFormat="1" applyFont="1" applyBorder="1" applyAlignment="1">
      <alignment horizontal="right" vertical="center"/>
    </xf>
    <xf numFmtId="2" fontId="10" fillId="0" borderId="56" xfId="0" applyNumberFormat="1" applyFont="1" applyBorder="1" applyAlignment="1">
      <alignment horizontal="right" vertical="center"/>
    </xf>
    <xf numFmtId="49" fontId="10" fillId="0" borderId="20" xfId="0" applyNumberFormat="1" applyFont="1" applyBorder="1" applyAlignment="1">
      <alignment horizontal="center" vertical="center"/>
    </xf>
    <xf numFmtId="49" fontId="10" fillId="0" borderId="39" xfId="0" applyNumberFormat="1" applyFont="1" applyBorder="1" applyAlignment="1">
      <alignment horizontal="center" vertical="center"/>
    </xf>
    <xf numFmtId="0" fontId="10" fillId="0" borderId="39" xfId="0" applyFont="1" applyBorder="1" applyAlignment="1">
      <alignment wrapText="1"/>
    </xf>
    <xf numFmtId="0" fontId="10" fillId="0" borderId="39" xfId="0" applyFont="1" applyBorder="1" applyAlignment="1">
      <alignment horizontal="center" vertical="center"/>
    </xf>
    <xf numFmtId="0" fontId="10" fillId="0" borderId="39" xfId="0" applyFont="1" applyBorder="1" applyAlignment="1">
      <alignment horizontal="right" vertical="center"/>
    </xf>
    <xf numFmtId="0" fontId="10" fillId="0" borderId="23" xfId="0" applyFont="1" applyBorder="1" applyAlignment="1">
      <alignment horizontal="right" vertical="center"/>
    </xf>
    <xf numFmtId="0" fontId="0" fillId="0" borderId="0" xfId="0" applyAlignment="1">
      <alignment horizontal="right"/>
    </xf>
    <xf numFmtId="4" fontId="7" fillId="12" borderId="8" xfId="2" applyNumberFormat="1" applyFont="1" applyFill="1" applyBorder="1" applyAlignment="1" applyProtection="1">
      <alignment horizontal="center" vertical="center" wrapText="1"/>
    </xf>
    <xf numFmtId="4" fontId="7" fillId="12" borderId="57" xfId="2" applyNumberFormat="1" applyFont="1" applyFill="1" applyBorder="1" applyAlignment="1" applyProtection="1">
      <alignment horizontal="center" vertical="center" wrapText="1"/>
    </xf>
    <xf numFmtId="4" fontId="7" fillId="12" borderId="58" xfId="2" applyNumberFormat="1" applyFont="1" applyFill="1" applyBorder="1" applyAlignment="1" applyProtection="1">
      <alignment horizontal="center" vertical="center" wrapText="1"/>
    </xf>
    <xf numFmtId="4" fontId="8" fillId="14" borderId="20" xfId="2" applyNumberFormat="1" applyFont="1" applyFill="1" applyBorder="1" applyAlignment="1">
      <alignment horizontal="center" vertical="center"/>
    </xf>
    <xf numFmtId="165" fontId="8" fillId="14" borderId="21" xfId="2" applyNumberFormat="1" applyFont="1" applyFill="1" applyBorder="1" applyAlignment="1">
      <alignment horizontal="center" vertical="center"/>
    </xf>
    <xf numFmtId="165" fontId="8" fillId="14" borderId="20" xfId="2" applyNumberFormat="1" applyFont="1" applyFill="1" applyBorder="1" applyAlignment="1">
      <alignment horizontal="center" vertical="center"/>
    </xf>
    <xf numFmtId="165" fontId="8" fillId="14" borderId="39" xfId="2" applyNumberFormat="1" applyFont="1" applyFill="1" applyBorder="1" applyAlignment="1">
      <alignment horizontal="center" vertical="center"/>
    </xf>
    <xf numFmtId="165" fontId="8" fillId="14" borderId="23" xfId="2" applyNumberFormat="1" applyFont="1" applyFill="1" applyBorder="1" applyAlignment="1">
      <alignment horizontal="center" vertical="center"/>
    </xf>
    <xf numFmtId="165" fontId="8" fillId="14" borderId="28" xfId="2" applyNumberFormat="1" applyFont="1" applyFill="1" applyBorder="1" applyAlignment="1">
      <alignment horizontal="center" vertical="center"/>
    </xf>
    <xf numFmtId="165" fontId="8" fillId="14" borderId="31" xfId="2" applyNumberFormat="1" applyFont="1" applyFill="1" applyBorder="1" applyAlignment="1">
      <alignment horizontal="center" vertical="center"/>
    </xf>
    <xf numFmtId="165" fontId="8" fillId="14" borderId="33" xfId="2" applyNumberFormat="1" applyFont="1" applyFill="1" applyBorder="1" applyAlignment="1">
      <alignment horizontal="center" vertical="center"/>
    </xf>
    <xf numFmtId="165" fontId="8" fillId="14" borderId="43" xfId="2" applyNumberFormat="1" applyFont="1" applyFill="1" applyBorder="1" applyAlignment="1">
      <alignment horizontal="center" vertical="center"/>
    </xf>
    <xf numFmtId="2" fontId="7" fillId="6" borderId="36" xfId="2" applyNumberFormat="1" applyFont="1" applyFill="1" applyBorder="1" applyAlignment="1">
      <alignment horizontal="center" vertical="center"/>
    </xf>
    <xf numFmtId="4" fontId="8" fillId="8" borderId="55" xfId="4" applyNumberFormat="1" applyFont="1" applyFill="1" applyBorder="1" applyAlignment="1">
      <alignment horizontal="center" vertical="center"/>
    </xf>
    <xf numFmtId="49" fontId="8" fillId="5" borderId="36" xfId="2" applyNumberFormat="1" applyFont="1" applyFill="1" applyBorder="1" applyAlignment="1">
      <alignment horizontal="center" vertical="center"/>
    </xf>
    <xf numFmtId="49" fontId="8" fillId="5" borderId="39" xfId="2" applyNumberFormat="1" applyFont="1" applyFill="1" applyBorder="1" applyAlignment="1">
      <alignment horizontal="center" vertical="center"/>
    </xf>
    <xf numFmtId="165" fontId="8" fillId="11" borderId="45" xfId="5" applyNumberFormat="1" applyFont="1" applyFill="1" applyBorder="1" applyAlignment="1">
      <alignment horizontal="left" vertical="center"/>
    </xf>
    <xf numFmtId="165" fontId="8" fillId="11" borderId="47" xfId="5" applyNumberFormat="1" applyFont="1" applyFill="1" applyBorder="1" applyAlignment="1">
      <alignment horizontal="left" vertical="center" wrapText="1"/>
    </xf>
    <xf numFmtId="49" fontId="12" fillId="0" borderId="0" xfId="0" applyNumberFormat="1" applyFont="1" applyAlignment="1">
      <alignment horizontal="center" vertical="center"/>
    </xf>
    <xf numFmtId="0" fontId="12" fillId="0" borderId="0" xfId="0" applyFont="1"/>
    <xf numFmtId="0" fontId="13" fillId="0" borderId="0" xfId="0" applyFont="1"/>
    <xf numFmtId="49" fontId="13" fillId="0" borderId="0" xfId="0" applyNumberFormat="1" applyFont="1" applyAlignment="1">
      <alignment horizontal="center" vertical="center"/>
    </xf>
    <xf numFmtId="49" fontId="14" fillId="0" borderId="0" xfId="0" applyNumberFormat="1" applyFont="1" applyAlignment="1">
      <alignment horizontal="center" vertical="center"/>
    </xf>
    <xf numFmtId="0" fontId="14" fillId="0" borderId="0" xfId="0" applyFont="1" applyAlignment="1">
      <alignment horizontal="left"/>
    </xf>
    <xf numFmtId="9" fontId="13" fillId="0" borderId="0" xfId="1" applyFont="1"/>
    <xf numFmtId="49" fontId="15" fillId="2" borderId="28" xfId="0" applyNumberFormat="1" applyFont="1" applyFill="1" applyBorder="1" applyAlignment="1">
      <alignment horizontal="center" vertical="center"/>
    </xf>
    <xf numFmtId="49" fontId="15" fillId="2" borderId="34" xfId="0" applyNumberFormat="1" applyFont="1" applyFill="1" applyBorder="1" applyAlignment="1">
      <alignment horizontal="center" vertical="center"/>
    </xf>
    <xf numFmtId="49" fontId="15" fillId="14" borderId="0" xfId="0" applyNumberFormat="1" applyFont="1" applyFill="1" applyAlignment="1">
      <alignment horizontal="center" vertical="center"/>
    </xf>
    <xf numFmtId="49" fontId="15" fillId="2" borderId="20" xfId="0" applyNumberFormat="1" applyFont="1" applyFill="1" applyBorder="1" applyAlignment="1">
      <alignment horizontal="center" vertical="center"/>
    </xf>
    <xf numFmtId="49" fontId="15" fillId="14" borderId="41" xfId="0" applyNumberFormat="1" applyFont="1" applyFill="1" applyBorder="1" applyAlignment="1">
      <alignment horizontal="center" vertical="center"/>
    </xf>
    <xf numFmtId="49" fontId="15" fillId="2" borderId="18" xfId="0" applyNumberFormat="1" applyFont="1" applyFill="1" applyBorder="1" applyAlignment="1">
      <alignment horizontal="center" vertical="center"/>
    </xf>
    <xf numFmtId="165" fontId="12" fillId="0" borderId="0" xfId="0" applyNumberFormat="1" applyFont="1"/>
    <xf numFmtId="2" fontId="12" fillId="0" borderId="0" xfId="0" applyNumberFormat="1" applyFont="1"/>
    <xf numFmtId="49" fontId="16" fillId="0" borderId="0" xfId="2" applyNumberFormat="1" applyFont="1" applyAlignment="1">
      <alignment horizontal="center" vertical="center"/>
    </xf>
    <xf numFmtId="49" fontId="17" fillId="0" borderId="0" xfId="2" applyNumberFormat="1" applyFont="1" applyAlignment="1">
      <alignment horizontal="center" vertical="center"/>
    </xf>
    <xf numFmtId="49" fontId="18" fillId="0" borderId="0" xfId="2" applyNumberFormat="1" applyFont="1" applyBorder="1" applyAlignment="1">
      <alignment horizontal="center" vertical="center"/>
    </xf>
    <xf numFmtId="165" fontId="18" fillId="0" borderId="0" xfId="2" applyNumberFormat="1" applyFont="1" applyBorder="1" applyAlignment="1">
      <alignment horizontal="left" vertical="center"/>
    </xf>
    <xf numFmtId="0" fontId="18" fillId="0" borderId="0" xfId="0" applyFont="1"/>
    <xf numFmtId="165" fontId="8" fillId="3" borderId="37" xfId="2" applyNumberFormat="1" applyFont="1" applyFill="1" applyBorder="1" applyAlignment="1">
      <alignment horizontal="right" vertical="center"/>
    </xf>
    <xf numFmtId="165" fontId="8" fillId="3" borderId="29" xfId="2" applyNumberFormat="1" applyFont="1" applyFill="1" applyBorder="1" applyAlignment="1">
      <alignment horizontal="right" vertical="center"/>
    </xf>
    <xf numFmtId="165" fontId="8" fillId="2" borderId="32" xfId="2" applyNumberFormat="1" applyFont="1" applyFill="1" applyBorder="1" applyAlignment="1">
      <alignment horizontal="right" vertical="center"/>
    </xf>
    <xf numFmtId="165" fontId="8" fillId="2" borderId="29" xfId="2" applyNumberFormat="1" applyFont="1" applyFill="1" applyBorder="1" applyAlignment="1">
      <alignment horizontal="right" vertical="center"/>
    </xf>
    <xf numFmtId="165" fontId="8" fillId="2" borderId="30" xfId="2" applyNumberFormat="1" applyFont="1" applyFill="1" applyBorder="1" applyAlignment="1">
      <alignment horizontal="right" vertical="center"/>
    </xf>
    <xf numFmtId="49" fontId="8" fillId="10" borderId="5" xfId="5" applyNumberFormat="1" applyFont="1" applyFill="1" applyBorder="1" applyAlignment="1">
      <alignment horizontal="center" vertical="center" textRotation="90" wrapText="1"/>
    </xf>
    <xf numFmtId="49" fontId="8" fillId="10" borderId="44" xfId="5" applyNumberFormat="1" applyFont="1" applyFill="1" applyBorder="1" applyAlignment="1">
      <alignment horizontal="center" vertical="center" textRotation="90" wrapText="1"/>
    </xf>
    <xf numFmtId="49" fontId="8" fillId="10" borderId="16" xfId="5" applyNumberFormat="1" applyFont="1" applyFill="1" applyBorder="1" applyAlignment="1">
      <alignment horizontal="center" vertical="center" textRotation="90" wrapText="1"/>
    </xf>
    <xf numFmtId="49" fontId="8" fillId="10" borderId="0" xfId="5" applyNumberFormat="1" applyFont="1" applyFill="1" applyBorder="1" applyAlignment="1">
      <alignment horizontal="center" vertical="center" textRotation="90" wrapText="1"/>
    </xf>
    <xf numFmtId="49" fontId="8" fillId="10" borderId="24" xfId="5" applyNumberFormat="1" applyFont="1" applyFill="1" applyBorder="1" applyAlignment="1">
      <alignment horizontal="center" vertical="center" textRotation="90" wrapText="1"/>
    </xf>
    <xf numFmtId="49" fontId="8" fillId="10" borderId="41" xfId="5" applyNumberFormat="1" applyFont="1" applyFill="1" applyBorder="1" applyAlignment="1">
      <alignment horizontal="center" vertical="center" textRotation="90" wrapText="1"/>
    </xf>
    <xf numFmtId="165" fontId="8" fillId="11" borderId="45" xfId="5" applyNumberFormat="1" applyFont="1" applyFill="1" applyBorder="1" applyAlignment="1">
      <alignment horizontal="left" vertical="center"/>
    </xf>
    <xf numFmtId="165" fontId="8" fillId="11" borderId="7" xfId="5" applyNumberFormat="1" applyFont="1" applyFill="1" applyBorder="1" applyAlignment="1">
      <alignment horizontal="left" vertical="center"/>
    </xf>
    <xf numFmtId="165" fontId="8" fillId="11" borderId="46" xfId="5" applyNumberFormat="1" applyFont="1" applyFill="1" applyBorder="1" applyAlignment="1">
      <alignment horizontal="left" vertical="center"/>
    </xf>
    <xf numFmtId="165" fontId="8" fillId="11" borderId="47" xfId="5" applyNumberFormat="1" applyFont="1" applyFill="1" applyBorder="1" applyAlignment="1">
      <alignment horizontal="left" vertical="center"/>
    </xf>
    <xf numFmtId="165" fontId="8" fillId="11" borderId="48" xfId="5" applyNumberFormat="1" applyFont="1" applyFill="1" applyBorder="1" applyAlignment="1">
      <alignment horizontal="left" vertical="center"/>
    </xf>
    <xf numFmtId="165" fontId="8" fillId="11" borderId="49" xfId="5" applyNumberFormat="1" applyFont="1" applyFill="1" applyBorder="1" applyAlignment="1">
      <alignment horizontal="left" vertical="center"/>
    </xf>
    <xf numFmtId="165" fontId="8" fillId="11" borderId="47" xfId="5" applyNumberFormat="1" applyFont="1" applyFill="1" applyBorder="1" applyAlignment="1">
      <alignment horizontal="left" vertical="center" wrapText="1"/>
    </xf>
    <xf numFmtId="165" fontId="8" fillId="11" borderId="48" xfId="5" applyNumberFormat="1" applyFont="1" applyFill="1" applyBorder="1" applyAlignment="1">
      <alignment horizontal="left" vertical="center" wrapText="1"/>
    </xf>
    <xf numFmtId="165" fontId="8" fillId="11" borderId="49" xfId="5" applyNumberFormat="1" applyFont="1" applyFill="1" applyBorder="1" applyAlignment="1">
      <alignment horizontal="left" vertical="center" wrapText="1"/>
    </xf>
    <xf numFmtId="165" fontId="8" fillId="11" borderId="51" xfId="5" applyNumberFormat="1" applyFont="1" applyFill="1" applyBorder="1" applyAlignment="1">
      <alignment horizontal="left" vertical="center"/>
    </xf>
    <xf numFmtId="165" fontId="8" fillId="11" borderId="52" xfId="5" applyNumberFormat="1" applyFont="1" applyFill="1" applyBorder="1" applyAlignment="1">
      <alignment horizontal="left" vertical="center"/>
    </xf>
    <xf numFmtId="165" fontId="8" fillId="11" borderId="53" xfId="5" applyNumberFormat="1" applyFont="1" applyFill="1" applyBorder="1" applyAlignment="1">
      <alignment horizontal="left" vertical="center"/>
    </xf>
    <xf numFmtId="165" fontId="8" fillId="11" borderId="32" xfId="5" applyNumberFormat="1" applyFont="1" applyFill="1" applyBorder="1" applyAlignment="1">
      <alignment horizontal="right" vertical="center"/>
    </xf>
    <xf numFmtId="165" fontId="8" fillId="11" borderId="29" xfId="5" applyNumberFormat="1" applyFont="1" applyFill="1" applyBorder="1" applyAlignment="1">
      <alignment horizontal="right" vertical="center"/>
    </xf>
    <xf numFmtId="165" fontId="8" fillId="11" borderId="30" xfId="5" applyNumberFormat="1" applyFont="1" applyFill="1" applyBorder="1" applyAlignment="1">
      <alignment horizontal="right" vertical="center"/>
    </xf>
    <xf numFmtId="165" fontId="7" fillId="0" borderId="36" xfId="2" applyNumberFormat="1" applyFont="1" applyBorder="1" applyAlignment="1">
      <alignment horizontal="justify" vertical="center" wrapText="1"/>
    </xf>
    <xf numFmtId="165" fontId="7" fillId="0" borderId="34" xfId="2" applyNumberFormat="1" applyFont="1" applyBorder="1" applyAlignment="1">
      <alignment horizontal="justify" vertical="center" wrapText="1"/>
    </xf>
    <xf numFmtId="165" fontId="7" fillId="0" borderId="39" xfId="2" applyNumberFormat="1" applyFont="1" applyBorder="1" applyAlignment="1">
      <alignment horizontal="justify" vertical="center" wrapText="1"/>
    </xf>
    <xf numFmtId="1" fontId="7" fillId="6" borderId="36" xfId="4" applyNumberFormat="1" applyFont="1" applyFill="1" applyBorder="1" applyAlignment="1">
      <alignment horizontal="center" vertical="center"/>
    </xf>
    <xf numFmtId="1" fontId="7" fillId="6" borderId="34" xfId="4" applyNumberFormat="1" applyFont="1" applyFill="1" applyBorder="1" applyAlignment="1">
      <alignment horizontal="center" vertical="center"/>
    </xf>
    <xf numFmtId="1" fontId="7" fillId="6" borderId="39" xfId="4" applyNumberFormat="1" applyFont="1" applyFill="1" applyBorder="1" applyAlignment="1">
      <alignment horizontal="center" vertical="center"/>
    </xf>
    <xf numFmtId="165" fontId="8" fillId="14" borderId="37" xfId="2" applyNumberFormat="1" applyFont="1" applyFill="1" applyBorder="1" applyAlignment="1">
      <alignment horizontal="right" vertical="center"/>
    </xf>
    <xf numFmtId="165" fontId="8" fillId="14" borderId="29" xfId="2" applyNumberFormat="1" applyFont="1" applyFill="1" applyBorder="1" applyAlignment="1">
      <alignment horizontal="right" vertical="center"/>
    </xf>
    <xf numFmtId="165" fontId="8" fillId="14" borderId="30" xfId="2" applyNumberFormat="1" applyFont="1" applyFill="1" applyBorder="1" applyAlignment="1">
      <alignment horizontal="right" vertical="center"/>
    </xf>
    <xf numFmtId="49" fontId="8" fillId="5" borderId="37" xfId="2" applyNumberFormat="1" applyFont="1" applyFill="1" applyBorder="1" applyAlignment="1">
      <alignment horizontal="right" vertical="center"/>
    </xf>
    <xf numFmtId="49" fontId="8" fillId="5" borderId="29" xfId="2" applyNumberFormat="1" applyFont="1" applyFill="1" applyBorder="1" applyAlignment="1">
      <alignment horizontal="right" vertical="center"/>
    </xf>
    <xf numFmtId="49" fontId="15" fillId="2" borderId="1" xfId="0" applyNumberFormat="1" applyFont="1" applyFill="1" applyBorder="1" applyAlignment="1">
      <alignment horizontal="center" vertical="center"/>
    </xf>
    <xf numFmtId="49" fontId="15" fillId="2" borderId="12" xfId="0" applyNumberFormat="1" applyFont="1" applyFill="1" applyBorder="1" applyAlignment="1">
      <alignment horizontal="center" vertical="center"/>
    </xf>
    <xf numFmtId="49" fontId="15" fillId="2" borderId="20" xfId="0" applyNumberFormat="1" applyFont="1" applyFill="1" applyBorder="1" applyAlignment="1">
      <alignment horizontal="center" vertical="center"/>
    </xf>
    <xf numFmtId="49" fontId="8" fillId="3" borderId="36" xfId="2" applyNumberFormat="1" applyFont="1" applyFill="1" applyBorder="1" applyAlignment="1">
      <alignment horizontal="center" vertical="center"/>
    </xf>
    <xf numFmtId="49" fontId="8" fillId="3" borderId="34" xfId="2" applyNumberFormat="1" applyFont="1" applyFill="1" applyBorder="1" applyAlignment="1">
      <alignment horizontal="center" vertical="center"/>
    </xf>
    <xf numFmtId="49" fontId="8" fillId="3" borderId="39" xfId="2" applyNumberFormat="1" applyFont="1" applyFill="1" applyBorder="1" applyAlignment="1">
      <alignment horizontal="center" vertical="center"/>
    </xf>
    <xf numFmtId="49" fontId="8" fillId="5" borderId="36" xfId="2" applyNumberFormat="1" applyFont="1" applyFill="1" applyBorder="1" applyAlignment="1">
      <alignment horizontal="center" vertical="center"/>
    </xf>
    <xf numFmtId="49" fontId="8" fillId="5" borderId="34" xfId="2" applyNumberFormat="1" applyFont="1" applyFill="1" applyBorder="1" applyAlignment="1">
      <alignment horizontal="center" vertical="center"/>
    </xf>
    <xf numFmtId="49" fontId="8" fillId="5" borderId="39" xfId="2" applyNumberFormat="1" applyFont="1" applyFill="1" applyBorder="1" applyAlignment="1">
      <alignment horizontal="center" vertical="center"/>
    </xf>
    <xf numFmtId="49" fontId="15" fillId="14" borderId="36" xfId="0" applyNumberFormat="1" applyFont="1" applyFill="1" applyBorder="1" applyAlignment="1">
      <alignment horizontal="center" vertical="center"/>
    </xf>
    <xf numFmtId="49" fontId="15" fillId="14" borderId="34" xfId="0" applyNumberFormat="1" applyFont="1" applyFill="1" applyBorder="1" applyAlignment="1">
      <alignment horizontal="center" vertical="center"/>
    </xf>
    <xf numFmtId="49" fontId="15" fillId="14" borderId="39" xfId="0" applyNumberFormat="1" applyFont="1" applyFill="1" applyBorder="1" applyAlignment="1">
      <alignment horizontal="center" vertical="center"/>
    </xf>
    <xf numFmtId="49" fontId="8" fillId="0" borderId="36" xfId="2" applyNumberFormat="1" applyFont="1" applyBorder="1" applyAlignment="1">
      <alignment horizontal="center" vertical="center"/>
    </xf>
    <xf numFmtId="49" fontId="8" fillId="0" borderId="34" xfId="2" applyNumberFormat="1" applyFont="1" applyBorder="1" applyAlignment="1">
      <alignment horizontal="center" vertical="center"/>
    </xf>
    <xf numFmtId="49" fontId="8" fillId="0" borderId="39" xfId="2" applyNumberFormat="1" applyFont="1" applyBorder="1" applyAlignment="1">
      <alignment horizontal="center" vertical="center"/>
    </xf>
    <xf numFmtId="165" fontId="7" fillId="6" borderId="36" xfId="2" applyNumberFormat="1" applyFont="1" applyFill="1" applyBorder="1" applyAlignment="1">
      <alignment horizontal="left" vertical="center" wrapText="1"/>
    </xf>
    <xf numFmtId="165" fontId="7" fillId="6" borderId="34" xfId="2" applyNumberFormat="1" applyFont="1" applyFill="1" applyBorder="1" applyAlignment="1">
      <alignment horizontal="left" vertical="center" wrapText="1"/>
    </xf>
    <xf numFmtId="165" fontId="7" fillId="6" borderId="39" xfId="2" applyNumberFormat="1" applyFont="1" applyFill="1" applyBorder="1" applyAlignment="1">
      <alignment horizontal="left" vertical="center" wrapText="1"/>
    </xf>
    <xf numFmtId="49" fontId="7" fillId="6" borderId="36" xfId="3" applyNumberFormat="1" applyFont="1" applyFill="1" applyBorder="1" applyAlignment="1">
      <alignment horizontal="center" vertical="center" wrapText="1"/>
    </xf>
    <xf numFmtId="49" fontId="7" fillId="6" borderId="34" xfId="3" applyNumberFormat="1" applyFont="1" applyFill="1" applyBorder="1" applyAlignment="1">
      <alignment horizontal="center" vertical="center" wrapText="1"/>
    </xf>
    <xf numFmtId="49" fontId="7" fillId="6" borderId="39" xfId="3" applyNumberFormat="1" applyFont="1" applyFill="1" applyBorder="1" applyAlignment="1">
      <alignment horizontal="center" vertical="center" wrapText="1"/>
    </xf>
    <xf numFmtId="165" fontId="7" fillId="0" borderId="36" xfId="2" applyNumberFormat="1" applyFont="1" applyFill="1" applyBorder="1" applyAlignment="1">
      <alignment horizontal="left" vertical="center" wrapText="1"/>
    </xf>
    <xf numFmtId="165" fontId="7" fillId="0" borderId="34" xfId="2" applyNumberFormat="1" applyFont="1" applyFill="1" applyBorder="1" applyAlignment="1">
      <alignment horizontal="left" vertical="center" wrapText="1"/>
    </xf>
    <xf numFmtId="165" fontId="7" fillId="0" borderId="39" xfId="2" applyNumberFormat="1" applyFont="1" applyFill="1" applyBorder="1" applyAlignment="1">
      <alignment horizontal="left" vertical="center" wrapText="1"/>
    </xf>
    <xf numFmtId="2" fontId="7" fillId="6" borderId="36" xfId="4" applyNumberFormat="1" applyFont="1" applyFill="1" applyBorder="1" applyAlignment="1">
      <alignment horizontal="center" vertical="center"/>
    </xf>
    <xf numFmtId="2" fontId="7" fillId="6" borderId="34" xfId="4" applyNumberFormat="1" applyFont="1" applyFill="1" applyBorder="1" applyAlignment="1">
      <alignment horizontal="center" vertical="center"/>
    </xf>
    <xf numFmtId="2" fontId="7" fillId="6" borderId="39" xfId="4" applyNumberFormat="1" applyFont="1" applyFill="1" applyBorder="1" applyAlignment="1">
      <alignment horizontal="center" vertical="center"/>
    </xf>
    <xf numFmtId="165" fontId="8" fillId="14" borderId="37" xfId="2" applyNumberFormat="1" applyFont="1" applyFill="1" applyBorder="1" applyAlignment="1">
      <alignment horizontal="left" vertical="center" wrapText="1"/>
    </xf>
    <xf numFmtId="165" fontId="8" fillId="14" borderId="29" xfId="2" applyNumberFormat="1" applyFont="1" applyFill="1" applyBorder="1" applyAlignment="1">
      <alignment horizontal="left" vertical="center" wrapText="1"/>
    </xf>
    <xf numFmtId="165" fontId="8" fillId="14" borderId="30" xfId="2" applyNumberFormat="1" applyFont="1" applyFill="1" applyBorder="1" applyAlignment="1">
      <alignment horizontal="left" vertical="center" wrapText="1"/>
    </xf>
    <xf numFmtId="1" fontId="8" fillId="6" borderId="36" xfId="4" applyNumberFormat="1" applyFont="1" applyFill="1" applyBorder="1" applyAlignment="1">
      <alignment horizontal="center" vertical="center"/>
    </xf>
    <xf numFmtId="1" fontId="8" fillId="6" borderId="34" xfId="4" applyNumberFormat="1" applyFont="1" applyFill="1" applyBorder="1" applyAlignment="1">
      <alignment horizontal="center" vertical="center"/>
    </xf>
    <xf numFmtId="1" fontId="8" fillId="6" borderId="39" xfId="4" applyNumberFormat="1" applyFont="1" applyFill="1" applyBorder="1" applyAlignment="1">
      <alignment horizontal="center" vertical="center"/>
    </xf>
    <xf numFmtId="1" fontId="7" fillId="6" borderId="36" xfId="4" applyNumberFormat="1" applyFont="1" applyFill="1" applyBorder="1" applyAlignment="1">
      <alignment horizontal="center" vertical="center" wrapText="1"/>
    </xf>
    <xf numFmtId="1" fontId="7" fillId="6" borderId="34" xfId="4" applyNumberFormat="1" applyFont="1" applyFill="1" applyBorder="1" applyAlignment="1">
      <alignment horizontal="center" vertical="center" wrapText="1"/>
    </xf>
    <xf numFmtId="1" fontId="7" fillId="6" borderId="39" xfId="4" applyNumberFormat="1" applyFont="1" applyFill="1" applyBorder="1" applyAlignment="1">
      <alignment horizontal="center" vertical="center" wrapText="1"/>
    </xf>
    <xf numFmtId="165" fontId="7" fillId="0" borderId="36" xfId="2" applyNumberFormat="1" applyFont="1" applyBorder="1" applyAlignment="1">
      <alignment horizontal="left" vertical="center" wrapText="1"/>
    </xf>
    <xf numFmtId="165" fontId="7" fillId="0" borderId="34" xfId="2" applyNumberFormat="1" applyFont="1" applyBorder="1" applyAlignment="1">
      <alignment horizontal="left" vertical="center" wrapText="1"/>
    </xf>
    <xf numFmtId="165" fontId="7" fillId="0" borderId="39" xfId="2" applyNumberFormat="1" applyFont="1" applyBorder="1" applyAlignment="1">
      <alignment horizontal="left" vertical="center" wrapText="1"/>
    </xf>
    <xf numFmtId="165" fontId="8" fillId="6" borderId="36" xfId="4" applyNumberFormat="1" applyFont="1" applyFill="1" applyBorder="1" applyAlignment="1">
      <alignment horizontal="center" vertical="center"/>
    </xf>
    <xf numFmtId="165" fontId="8" fillId="6" borderId="34" xfId="4" applyNumberFormat="1" applyFont="1" applyFill="1" applyBorder="1" applyAlignment="1">
      <alignment horizontal="center" vertical="center"/>
    </xf>
    <xf numFmtId="165" fontId="8" fillId="6" borderId="39" xfId="4" applyNumberFormat="1" applyFont="1" applyFill="1" applyBorder="1" applyAlignment="1">
      <alignment horizontal="center" vertical="center"/>
    </xf>
    <xf numFmtId="1" fontId="7" fillId="6" borderId="4" xfId="4" applyNumberFormat="1" applyFont="1" applyFill="1" applyBorder="1" applyAlignment="1">
      <alignment horizontal="center" vertical="center"/>
    </xf>
    <xf numFmtId="1" fontId="7" fillId="6" borderId="15" xfId="4" applyNumberFormat="1" applyFont="1" applyFill="1" applyBorder="1" applyAlignment="1">
      <alignment horizontal="center" vertical="center"/>
    </xf>
    <xf numFmtId="1" fontId="7" fillId="6" borderId="23" xfId="4" applyNumberFormat="1" applyFont="1" applyFill="1" applyBorder="1" applyAlignment="1">
      <alignment horizontal="center" vertical="center"/>
    </xf>
    <xf numFmtId="165" fontId="8" fillId="5" borderId="32" xfId="2" applyNumberFormat="1" applyFont="1" applyFill="1" applyBorder="1" applyAlignment="1">
      <alignment horizontal="left" vertical="center" wrapText="1"/>
    </xf>
    <xf numFmtId="165" fontId="8" fillId="5" borderId="29" xfId="2" applyNumberFormat="1" applyFont="1" applyFill="1" applyBorder="1" applyAlignment="1">
      <alignment horizontal="left" vertical="center" wrapText="1"/>
    </xf>
    <xf numFmtId="165" fontId="8" fillId="5" borderId="30" xfId="2" applyNumberFormat="1" applyFont="1" applyFill="1" applyBorder="1" applyAlignment="1">
      <alignment horizontal="left" vertical="center" wrapText="1"/>
    </xf>
    <xf numFmtId="165" fontId="7" fillId="6" borderId="34" xfId="4" applyNumberFormat="1" applyFont="1" applyFill="1" applyBorder="1" applyAlignment="1">
      <alignment horizontal="center" vertical="center"/>
    </xf>
    <xf numFmtId="165" fontId="7" fillId="6" borderId="39" xfId="4" applyNumberFormat="1" applyFont="1" applyFill="1" applyBorder="1" applyAlignment="1">
      <alignment horizontal="center" vertical="center"/>
    </xf>
    <xf numFmtId="165" fontId="8" fillId="4" borderId="32" xfId="2" applyNumberFormat="1" applyFont="1" applyFill="1" applyBorder="1" applyAlignment="1">
      <alignment horizontal="left" vertical="center" wrapText="1"/>
    </xf>
    <xf numFmtId="165" fontId="8" fillId="4" borderId="29" xfId="2" applyNumberFormat="1" applyFont="1" applyFill="1" applyBorder="1" applyAlignment="1">
      <alignment horizontal="left" vertical="center" wrapText="1"/>
    </xf>
    <xf numFmtId="165" fontId="8" fillId="4" borderId="30" xfId="2" applyNumberFormat="1" applyFont="1" applyFill="1" applyBorder="1" applyAlignment="1">
      <alignment horizontal="left" vertical="center" wrapText="1"/>
    </xf>
    <xf numFmtId="165" fontId="8" fillId="2" borderId="29" xfId="2" applyNumberFormat="1" applyFont="1" applyFill="1" applyBorder="1" applyAlignment="1">
      <alignment horizontal="left" vertical="center" wrapText="1"/>
    </xf>
    <xf numFmtId="165" fontId="8" fillId="2" borderId="30" xfId="2" applyNumberFormat="1" applyFont="1" applyFill="1" applyBorder="1" applyAlignment="1">
      <alignment horizontal="left" vertical="center" wrapText="1"/>
    </xf>
    <xf numFmtId="49" fontId="7" fillId="6" borderId="10" xfId="3" applyNumberFormat="1" applyFont="1" applyFill="1" applyBorder="1" applyAlignment="1">
      <alignment horizontal="center" vertical="center" wrapText="1"/>
    </xf>
    <xf numFmtId="49" fontId="7" fillId="6" borderId="38" xfId="3" applyNumberFormat="1" applyFont="1" applyFill="1" applyBorder="1" applyAlignment="1">
      <alignment horizontal="center" vertical="center" wrapText="1"/>
    </xf>
    <xf numFmtId="49" fontId="7" fillId="6" borderId="18" xfId="3" applyNumberFormat="1" applyFont="1" applyFill="1" applyBorder="1" applyAlignment="1">
      <alignment horizontal="center" vertical="center" wrapText="1"/>
    </xf>
    <xf numFmtId="49" fontId="7" fillId="6" borderId="26" xfId="3" applyNumberFormat="1" applyFont="1" applyFill="1" applyBorder="1" applyAlignment="1">
      <alignment horizontal="center" vertical="center" wrapText="1"/>
    </xf>
    <xf numFmtId="49" fontId="8" fillId="14" borderId="36" xfId="2" applyNumberFormat="1" applyFont="1" applyFill="1" applyBorder="1" applyAlignment="1">
      <alignment horizontal="center" vertical="center"/>
    </xf>
    <xf numFmtId="49" fontId="8" fillId="14" borderId="34" xfId="2" applyNumberFormat="1" applyFont="1" applyFill="1" applyBorder="1" applyAlignment="1">
      <alignment horizontal="center" vertical="center"/>
    </xf>
    <xf numFmtId="49" fontId="8" fillId="14" borderId="39" xfId="2" applyNumberFormat="1" applyFont="1" applyFill="1" applyBorder="1" applyAlignment="1">
      <alignment horizontal="center" vertical="center"/>
    </xf>
    <xf numFmtId="165" fontId="7" fillId="6" borderId="10" xfId="2" applyNumberFormat="1" applyFont="1" applyFill="1" applyBorder="1" applyAlignment="1">
      <alignment horizontal="left" vertical="center" wrapText="1"/>
    </xf>
    <xf numFmtId="165" fontId="7" fillId="6" borderId="38" xfId="2" applyNumberFormat="1" applyFont="1" applyFill="1" applyBorder="1" applyAlignment="1">
      <alignment horizontal="left" vertical="center" wrapText="1"/>
    </xf>
    <xf numFmtId="165" fontId="7" fillId="6" borderId="18" xfId="2" applyNumberFormat="1" applyFont="1" applyFill="1" applyBorder="1" applyAlignment="1">
      <alignment horizontal="left" vertical="center" wrapText="1"/>
    </xf>
    <xf numFmtId="165" fontId="7" fillId="6" borderId="26" xfId="2" applyNumberFormat="1" applyFont="1" applyFill="1" applyBorder="1" applyAlignment="1">
      <alignment horizontal="left" vertical="center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6" fillId="0" borderId="0" xfId="2" applyFont="1" applyAlignment="1">
      <alignment horizontal="center" vertical="center"/>
    </xf>
    <xf numFmtId="0" fontId="4" fillId="0" borderId="0" xfId="2" applyFont="1" applyAlignment="1">
      <alignment horizontal="center" vertical="center"/>
    </xf>
    <xf numFmtId="49" fontId="7" fillId="0" borderId="1" xfId="2" applyNumberFormat="1" applyFont="1" applyBorder="1" applyAlignment="1">
      <alignment horizontal="center" vertical="center" textRotation="90" wrapText="1"/>
    </xf>
    <xf numFmtId="49" fontId="7" fillId="0" borderId="12" xfId="2" applyNumberFormat="1" applyFont="1" applyBorder="1" applyAlignment="1">
      <alignment horizontal="center" vertical="center" textRotation="90" wrapText="1"/>
    </xf>
    <xf numFmtId="49" fontId="7" fillId="0" borderId="20" xfId="2" applyNumberFormat="1" applyFont="1" applyBorder="1" applyAlignment="1">
      <alignment horizontal="center" vertical="center" textRotation="90" wrapText="1"/>
    </xf>
    <xf numFmtId="49" fontId="7" fillId="0" borderId="2" xfId="2" applyNumberFormat="1" applyFont="1" applyBorder="1" applyAlignment="1">
      <alignment horizontal="center" vertical="center" textRotation="90" wrapText="1"/>
    </xf>
    <xf numFmtId="49" fontId="7" fillId="0" borderId="13" xfId="2" applyNumberFormat="1" applyFont="1" applyBorder="1" applyAlignment="1">
      <alignment horizontal="center" vertical="center" textRotation="90" wrapText="1"/>
    </xf>
    <xf numFmtId="49" fontId="7" fillId="0" borderId="21" xfId="2" applyNumberFormat="1" applyFont="1" applyBorder="1" applyAlignment="1">
      <alignment horizontal="center" vertical="center" textRotation="90" wrapText="1"/>
    </xf>
    <xf numFmtId="49" fontId="7" fillId="0" borderId="3" xfId="2" applyNumberFormat="1" applyFont="1" applyBorder="1" applyAlignment="1">
      <alignment horizontal="center" vertical="center" textRotation="90" wrapText="1"/>
    </xf>
    <xf numFmtId="49" fontId="7" fillId="0" borderId="14" xfId="2" applyNumberFormat="1" applyFont="1" applyBorder="1" applyAlignment="1">
      <alignment horizontal="center" vertical="center" textRotation="90" wrapText="1"/>
    </xf>
    <xf numFmtId="49" fontId="7" fillId="0" borderId="22" xfId="2" applyNumberFormat="1" applyFont="1" applyBorder="1" applyAlignment="1">
      <alignment horizontal="center" vertical="center" textRotation="90" wrapText="1"/>
    </xf>
    <xf numFmtId="0" fontId="7" fillId="0" borderId="5" xfId="2" applyFont="1" applyFill="1" applyBorder="1" applyAlignment="1">
      <alignment horizontal="center" vertical="center" textRotation="90" wrapText="1"/>
    </xf>
    <xf numFmtId="0" fontId="7" fillId="0" borderId="16" xfId="2" applyFont="1" applyFill="1" applyBorder="1" applyAlignment="1">
      <alignment horizontal="center" vertical="center" textRotation="90" wrapText="1"/>
    </xf>
    <xf numFmtId="0" fontId="7" fillId="0" borderId="24" xfId="2" applyFont="1" applyFill="1" applyBorder="1" applyAlignment="1">
      <alignment horizontal="center" vertical="center" textRotation="90" wrapText="1"/>
    </xf>
    <xf numFmtId="0" fontId="7" fillId="0" borderId="6" xfId="2" applyFont="1" applyBorder="1" applyAlignment="1">
      <alignment horizontal="center" vertical="center" wrapText="1"/>
    </xf>
    <xf numFmtId="0" fontId="7" fillId="0" borderId="7" xfId="2" applyFont="1" applyBorder="1" applyAlignment="1">
      <alignment horizontal="center" vertical="center" wrapText="1"/>
    </xf>
    <xf numFmtId="0" fontId="7" fillId="0" borderId="8" xfId="2" applyFont="1" applyBorder="1" applyAlignment="1">
      <alignment horizontal="center" vertical="center" wrapText="1"/>
    </xf>
    <xf numFmtId="0" fontId="7" fillId="0" borderId="2" xfId="2" applyFont="1" applyFill="1" applyBorder="1" applyAlignment="1">
      <alignment horizontal="center" vertical="center" textRotation="90" wrapText="1"/>
    </xf>
    <xf numFmtId="0" fontId="7" fillId="0" borderId="13" xfId="2" applyFont="1" applyFill="1" applyBorder="1" applyAlignment="1">
      <alignment horizontal="center" vertical="center" textRotation="90" wrapText="1"/>
    </xf>
    <xf numFmtId="0" fontId="7" fillId="0" borderId="21" xfId="2" applyFont="1" applyFill="1" applyBorder="1" applyAlignment="1">
      <alignment horizontal="center" vertical="center" textRotation="90" wrapText="1"/>
    </xf>
    <xf numFmtId="2" fontId="7" fillId="0" borderId="9" xfId="2" applyNumberFormat="1" applyFont="1" applyBorder="1" applyAlignment="1">
      <alignment horizontal="center" vertical="center" wrapText="1"/>
    </xf>
    <xf numFmtId="2" fontId="7" fillId="0" borderId="10" xfId="2" applyNumberFormat="1" applyFont="1" applyBorder="1" applyAlignment="1">
      <alignment horizontal="center" vertical="center" wrapText="1"/>
    </xf>
    <xf numFmtId="2" fontId="7" fillId="0" borderId="11" xfId="2" applyNumberFormat="1" applyFont="1" applyBorder="1" applyAlignment="1">
      <alignment horizontal="center" vertical="center" wrapText="1"/>
    </xf>
    <xf numFmtId="0" fontId="7" fillId="0" borderId="17" xfId="2" applyFont="1" applyFill="1" applyBorder="1" applyAlignment="1">
      <alignment horizontal="center" vertical="center" textRotation="90" wrapText="1"/>
    </xf>
    <xf numFmtId="0" fontId="7" fillId="0" borderId="25" xfId="2" applyFont="1" applyFill="1" applyBorder="1" applyAlignment="1">
      <alignment horizontal="center" vertical="center" textRotation="90" wrapText="1"/>
    </xf>
    <xf numFmtId="0" fontId="7" fillId="0" borderId="18" xfId="2" applyFont="1" applyFill="1" applyBorder="1" applyAlignment="1">
      <alignment horizontal="center" vertical="center"/>
    </xf>
    <xf numFmtId="0" fontId="7" fillId="0" borderId="3" xfId="2" applyFont="1" applyBorder="1" applyAlignment="1">
      <alignment horizontal="center" vertical="center" textRotation="90" wrapText="1"/>
    </xf>
    <xf numFmtId="0" fontId="7" fillId="0" borderId="14" xfId="2" applyFont="1" applyBorder="1" applyAlignment="1">
      <alignment horizontal="center" vertical="center" textRotation="90" wrapText="1"/>
    </xf>
    <xf numFmtId="0" fontId="7" fillId="0" borderId="22" xfId="2" applyFont="1" applyBorder="1" applyAlignment="1">
      <alignment horizontal="center" vertical="center" textRotation="90" wrapText="1"/>
    </xf>
    <xf numFmtId="0" fontId="7" fillId="0" borderId="4" xfId="2" applyFont="1" applyBorder="1" applyAlignment="1">
      <alignment horizontal="center" vertical="center" textRotation="90" wrapText="1"/>
    </xf>
    <xf numFmtId="0" fontId="7" fillId="0" borderId="15" xfId="2" applyFont="1" applyBorder="1" applyAlignment="1">
      <alignment horizontal="center" vertical="center" textRotation="90" wrapText="1"/>
    </xf>
    <xf numFmtId="0" fontId="7" fillId="0" borderId="23" xfId="2" applyFont="1" applyBorder="1" applyAlignment="1">
      <alignment horizontal="center" vertical="center" textRotation="90" wrapText="1"/>
    </xf>
    <xf numFmtId="0" fontId="7" fillId="0" borderId="19" xfId="2" applyFont="1" applyFill="1" applyBorder="1" applyAlignment="1">
      <alignment horizontal="center" vertical="center" textRotation="90" wrapText="1"/>
    </xf>
    <xf numFmtId="0" fontId="7" fillId="0" borderId="27" xfId="2" applyFont="1" applyFill="1" applyBorder="1" applyAlignment="1">
      <alignment horizontal="center" vertical="center" textRotation="90" wrapText="1"/>
    </xf>
    <xf numFmtId="0" fontId="7" fillId="0" borderId="17" xfId="2" applyFont="1" applyBorder="1" applyAlignment="1">
      <alignment horizontal="center" vertical="center"/>
    </xf>
    <xf numFmtId="0" fontId="7" fillId="0" borderId="20" xfId="2" applyFont="1" applyBorder="1" applyAlignment="1">
      <alignment horizontal="center" vertical="center"/>
    </xf>
    <xf numFmtId="0" fontId="7" fillId="0" borderId="18" xfId="2" applyFont="1" applyBorder="1" applyAlignment="1">
      <alignment horizontal="center" vertical="center"/>
    </xf>
    <xf numFmtId="0" fontId="7" fillId="0" borderId="19" xfId="2" applyFont="1" applyBorder="1" applyAlignment="1">
      <alignment horizontal="center" vertical="center"/>
    </xf>
    <xf numFmtId="0" fontId="7" fillId="0" borderId="2" xfId="2" applyFont="1" applyBorder="1" applyAlignment="1">
      <alignment horizontal="center" vertical="center" wrapText="1"/>
    </xf>
    <xf numFmtId="0" fontId="7" fillId="0" borderId="13" xfId="2" applyFont="1" applyBorder="1" applyAlignment="1">
      <alignment horizontal="center" vertical="center" wrapText="1"/>
    </xf>
    <xf numFmtId="0" fontId="7" fillId="0" borderId="21" xfId="2" applyFont="1" applyBorder="1" applyAlignment="1">
      <alignment horizontal="center" vertical="center" wrapText="1"/>
    </xf>
    <xf numFmtId="0" fontId="7" fillId="0" borderId="2" xfId="2" applyFont="1" applyBorder="1" applyAlignment="1">
      <alignment horizontal="center" vertical="center" textRotation="90" wrapText="1"/>
    </xf>
    <xf numFmtId="0" fontId="7" fillId="0" borderId="13" xfId="2" applyFont="1" applyBorder="1" applyAlignment="1">
      <alignment horizontal="center" vertical="center" textRotation="90" wrapText="1"/>
    </xf>
    <xf numFmtId="0" fontId="7" fillId="0" borderId="21" xfId="2" applyFont="1" applyBorder="1" applyAlignment="1">
      <alignment horizontal="center" vertical="center" textRotation="90" wrapText="1"/>
    </xf>
    <xf numFmtId="0" fontId="2" fillId="0" borderId="0" xfId="0" applyFont="1" applyAlignment="1">
      <alignment horizontal="left" wrapText="1"/>
    </xf>
    <xf numFmtId="0" fontId="6" fillId="0" borderId="0" xfId="2" applyFont="1" applyAlignment="1">
      <alignment horizontal="center"/>
    </xf>
    <xf numFmtId="0" fontId="6" fillId="0" borderId="41" xfId="2" applyFont="1" applyBorder="1" applyAlignment="1">
      <alignment horizontal="center" vertical="top"/>
    </xf>
  </cellXfs>
  <cellStyles count="6">
    <cellStyle name="Comma 2" xfId="4"/>
    <cellStyle name="Įprastas" xfId="0" builtinId="0"/>
    <cellStyle name="Normal 2" xfId="2"/>
    <cellStyle name="Normal_3_1 Programos 1 lentele" xfId="5"/>
    <cellStyle name="Normal_4 programa (11.13)" xfId="3"/>
    <cellStyle name="Procentai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10"/>
  <sheetViews>
    <sheetView tabSelected="1" topLeftCell="A200" zoomScale="110" zoomScaleNormal="110" workbookViewId="0">
      <selection activeCell="O64" sqref="O64"/>
    </sheetView>
  </sheetViews>
  <sheetFormatPr defaultRowHeight="15" x14ac:dyDescent="0.25"/>
  <cols>
    <col min="1" max="1" width="4.140625" style="124" customWidth="1"/>
    <col min="2" max="5" width="3" style="124" customWidth="1"/>
    <col min="6" max="6" width="29.85546875" style="125" customWidth="1"/>
    <col min="7" max="8" width="7.5703125" style="125" customWidth="1"/>
    <col min="9" max="10" width="7.85546875" style="125" customWidth="1"/>
    <col min="11" max="12" width="8.7109375" style="125" customWidth="1"/>
    <col min="13" max="13" width="9" style="125" customWidth="1"/>
    <col min="14" max="14" width="8.5703125" style="125" customWidth="1"/>
    <col min="15" max="15" width="8.85546875" style="125" customWidth="1"/>
    <col min="16" max="16" width="8.5703125" style="125" customWidth="1"/>
    <col min="17" max="17" width="9" style="125" customWidth="1"/>
    <col min="18" max="18" width="9.28515625" style="125" customWidth="1"/>
    <col min="19" max="19" width="17.42578125" style="125" customWidth="1"/>
    <col min="20" max="22" width="6.7109375" style="125" customWidth="1"/>
    <col min="23" max="16384" width="9.140625" style="126"/>
  </cols>
  <sheetData>
    <row r="1" spans="1:26" ht="32.25" customHeight="1" x14ac:dyDescent="0.25">
      <c r="S1" s="247" t="s">
        <v>0</v>
      </c>
      <c r="T1" s="247"/>
      <c r="U1" s="247"/>
      <c r="V1" s="247"/>
    </row>
    <row r="2" spans="1:26" ht="18.75" x14ac:dyDescent="0.3">
      <c r="A2" s="127"/>
      <c r="B2" s="128"/>
      <c r="C2" s="128"/>
      <c r="D2" s="128"/>
      <c r="E2" s="128"/>
      <c r="F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248" t="s">
        <v>1</v>
      </c>
      <c r="T2" s="248"/>
      <c r="U2" s="248"/>
      <c r="V2" s="248"/>
    </row>
    <row r="3" spans="1:26" x14ac:dyDescent="0.25">
      <c r="A3" s="249" t="s">
        <v>207</v>
      </c>
      <c r="B3" s="249"/>
      <c r="C3" s="249"/>
      <c r="D3" s="249"/>
      <c r="E3" s="249"/>
      <c r="F3" s="249"/>
      <c r="G3" s="249"/>
      <c r="H3" s="249"/>
      <c r="I3" s="249"/>
      <c r="J3" s="249"/>
      <c r="K3" s="249"/>
      <c r="L3" s="249"/>
      <c r="M3" s="249"/>
      <c r="N3" s="249"/>
      <c r="O3" s="249"/>
      <c r="P3" s="249"/>
      <c r="Q3" s="249"/>
      <c r="R3" s="249"/>
      <c r="S3" s="249"/>
      <c r="T3" s="249"/>
      <c r="U3" s="249"/>
      <c r="V3" s="249"/>
    </row>
    <row r="4" spans="1:26" x14ac:dyDescent="0.25">
      <c r="A4" s="249" t="s">
        <v>2</v>
      </c>
      <c r="B4" s="249"/>
      <c r="C4" s="250"/>
      <c r="D4" s="250"/>
      <c r="E4" s="250"/>
      <c r="F4" s="250"/>
      <c r="G4" s="250"/>
      <c r="H4" s="250"/>
      <c r="I4" s="250"/>
      <c r="J4" s="250"/>
      <c r="K4" s="250"/>
      <c r="L4" s="250"/>
      <c r="M4" s="250"/>
      <c r="N4" s="250"/>
      <c r="O4" s="250"/>
      <c r="P4" s="250"/>
      <c r="Q4" s="250"/>
      <c r="R4" s="250"/>
      <c r="S4" s="250"/>
      <c r="T4" s="250"/>
      <c r="U4" s="250"/>
      <c r="V4" s="250"/>
    </row>
    <row r="5" spans="1:26" ht="15.75" thickBot="1" x14ac:dyDescent="0.3">
      <c r="A5" s="249" t="s">
        <v>3</v>
      </c>
      <c r="B5" s="249"/>
      <c r="C5" s="249"/>
      <c r="D5" s="249"/>
      <c r="E5" s="249"/>
      <c r="F5" s="249"/>
      <c r="G5" s="249"/>
      <c r="H5" s="249"/>
      <c r="I5" s="249"/>
      <c r="J5" s="249"/>
      <c r="K5" s="249"/>
      <c r="L5" s="249"/>
      <c r="M5" s="249"/>
      <c r="N5" s="249"/>
      <c r="O5" s="249"/>
      <c r="P5" s="249"/>
      <c r="Q5" s="249"/>
      <c r="R5" s="249"/>
      <c r="S5" s="249"/>
      <c r="T5" s="249"/>
      <c r="U5" s="249"/>
      <c r="V5" s="249"/>
    </row>
    <row r="6" spans="1:26" x14ac:dyDescent="0.25">
      <c r="A6" s="251" t="s">
        <v>4</v>
      </c>
      <c r="B6" s="254" t="s">
        <v>5</v>
      </c>
      <c r="C6" s="257" t="s">
        <v>6</v>
      </c>
      <c r="D6" s="257" t="s">
        <v>7</v>
      </c>
      <c r="E6" s="254" t="s">
        <v>8</v>
      </c>
      <c r="F6" s="287" t="s">
        <v>9</v>
      </c>
      <c r="G6" s="290" t="s">
        <v>10</v>
      </c>
      <c r="H6" s="290" t="s">
        <v>11</v>
      </c>
      <c r="I6" s="290" t="s">
        <v>12</v>
      </c>
      <c r="J6" s="275" t="s">
        <v>13</v>
      </c>
      <c r="K6" s="278" t="s">
        <v>208</v>
      </c>
      <c r="L6" s="260" t="s">
        <v>201</v>
      </c>
      <c r="M6" s="263" t="s">
        <v>209</v>
      </c>
      <c r="N6" s="264"/>
      <c r="O6" s="264"/>
      <c r="P6" s="265"/>
      <c r="Q6" s="260" t="s">
        <v>204</v>
      </c>
      <c r="R6" s="266" t="s">
        <v>210</v>
      </c>
      <c r="S6" s="269" t="s">
        <v>14</v>
      </c>
      <c r="T6" s="270"/>
      <c r="U6" s="270"/>
      <c r="V6" s="271"/>
    </row>
    <row r="7" spans="1:26" x14ac:dyDescent="0.25">
      <c r="A7" s="252"/>
      <c r="B7" s="255"/>
      <c r="C7" s="258"/>
      <c r="D7" s="258"/>
      <c r="E7" s="255"/>
      <c r="F7" s="288"/>
      <c r="G7" s="291"/>
      <c r="H7" s="291"/>
      <c r="I7" s="291"/>
      <c r="J7" s="276"/>
      <c r="K7" s="279"/>
      <c r="L7" s="261"/>
      <c r="M7" s="272" t="s">
        <v>15</v>
      </c>
      <c r="N7" s="274" t="s">
        <v>16</v>
      </c>
      <c r="O7" s="274"/>
      <c r="P7" s="281" t="s">
        <v>17</v>
      </c>
      <c r="Q7" s="261"/>
      <c r="R7" s="267"/>
      <c r="S7" s="283" t="s">
        <v>18</v>
      </c>
      <c r="T7" s="285" t="s">
        <v>19</v>
      </c>
      <c r="U7" s="285"/>
      <c r="V7" s="286"/>
    </row>
    <row r="8" spans="1:26" ht="41.25" customHeight="1" thickBot="1" x14ac:dyDescent="0.3">
      <c r="A8" s="253"/>
      <c r="B8" s="256"/>
      <c r="C8" s="259"/>
      <c r="D8" s="259"/>
      <c r="E8" s="256"/>
      <c r="F8" s="289"/>
      <c r="G8" s="292"/>
      <c r="H8" s="292"/>
      <c r="I8" s="292"/>
      <c r="J8" s="277"/>
      <c r="K8" s="280"/>
      <c r="L8" s="262"/>
      <c r="M8" s="273"/>
      <c r="N8" s="4" t="s">
        <v>15</v>
      </c>
      <c r="O8" s="4" t="s">
        <v>20</v>
      </c>
      <c r="P8" s="282"/>
      <c r="Q8" s="262"/>
      <c r="R8" s="268"/>
      <c r="S8" s="284"/>
      <c r="T8" s="5" t="s">
        <v>202</v>
      </c>
      <c r="U8" s="5" t="s">
        <v>211</v>
      </c>
      <c r="V8" s="6" t="s">
        <v>212</v>
      </c>
      <c r="Z8" s="130"/>
    </row>
    <row r="9" spans="1:26" ht="15.75" thickBot="1" x14ac:dyDescent="0.3">
      <c r="A9" s="131" t="s">
        <v>21</v>
      </c>
      <c r="B9" s="234" t="s">
        <v>22</v>
      </c>
      <c r="C9" s="234"/>
      <c r="D9" s="234"/>
      <c r="E9" s="234"/>
      <c r="F9" s="234"/>
      <c r="G9" s="234"/>
      <c r="H9" s="234"/>
      <c r="I9" s="234"/>
      <c r="J9" s="234"/>
      <c r="K9" s="234"/>
      <c r="L9" s="234"/>
      <c r="M9" s="234"/>
      <c r="N9" s="234"/>
      <c r="O9" s="234"/>
      <c r="P9" s="234"/>
      <c r="Q9" s="234"/>
      <c r="R9" s="234"/>
      <c r="S9" s="234"/>
      <c r="T9" s="234"/>
      <c r="U9" s="234"/>
      <c r="V9" s="235"/>
    </row>
    <row r="10" spans="1:26" ht="15.75" thickBot="1" x14ac:dyDescent="0.3">
      <c r="A10" s="131" t="s">
        <v>21</v>
      </c>
      <c r="B10" s="7" t="s">
        <v>23</v>
      </c>
      <c r="C10" s="231" t="s">
        <v>24</v>
      </c>
      <c r="D10" s="232"/>
      <c r="E10" s="232"/>
      <c r="F10" s="232"/>
      <c r="G10" s="232"/>
      <c r="H10" s="232"/>
      <c r="I10" s="232"/>
      <c r="J10" s="232"/>
      <c r="K10" s="232"/>
      <c r="L10" s="232"/>
      <c r="M10" s="232"/>
      <c r="N10" s="232"/>
      <c r="O10" s="232"/>
      <c r="P10" s="232"/>
      <c r="Q10" s="232"/>
      <c r="R10" s="232"/>
      <c r="S10" s="232"/>
      <c r="T10" s="232"/>
      <c r="U10" s="232"/>
      <c r="V10" s="233"/>
    </row>
    <row r="11" spans="1:26" ht="15.75" thickBot="1" x14ac:dyDescent="0.3">
      <c r="A11" s="131" t="s">
        <v>21</v>
      </c>
      <c r="B11" s="8" t="s">
        <v>23</v>
      </c>
      <c r="C11" s="9" t="s">
        <v>23</v>
      </c>
      <c r="D11" s="226" t="s">
        <v>25</v>
      </c>
      <c r="E11" s="227"/>
      <c r="F11" s="227"/>
      <c r="G11" s="227"/>
      <c r="H11" s="227"/>
      <c r="I11" s="227"/>
      <c r="J11" s="227"/>
      <c r="K11" s="227"/>
      <c r="L11" s="227"/>
      <c r="M11" s="227"/>
      <c r="N11" s="227"/>
      <c r="O11" s="227"/>
      <c r="P11" s="227"/>
      <c r="Q11" s="227"/>
      <c r="R11" s="227"/>
      <c r="S11" s="227"/>
      <c r="T11" s="227"/>
      <c r="U11" s="227"/>
      <c r="V11" s="228"/>
    </row>
    <row r="12" spans="1:26" ht="15.75" thickBot="1" x14ac:dyDescent="0.3">
      <c r="A12" s="132" t="s">
        <v>21</v>
      </c>
      <c r="B12" s="10" t="s">
        <v>23</v>
      </c>
      <c r="C12" s="120" t="s">
        <v>23</v>
      </c>
      <c r="D12" s="133" t="s">
        <v>21</v>
      </c>
      <c r="E12" s="208" t="s">
        <v>26</v>
      </c>
      <c r="F12" s="209"/>
      <c r="G12" s="209"/>
      <c r="H12" s="209"/>
      <c r="I12" s="209"/>
      <c r="J12" s="209"/>
      <c r="K12" s="209"/>
      <c r="L12" s="209"/>
      <c r="M12" s="209"/>
      <c r="N12" s="209"/>
      <c r="O12" s="209"/>
      <c r="P12" s="209"/>
      <c r="Q12" s="209"/>
      <c r="R12" s="209"/>
      <c r="S12" s="209"/>
      <c r="T12" s="209"/>
      <c r="U12" s="209"/>
      <c r="V12" s="210"/>
    </row>
    <row r="13" spans="1:26" x14ac:dyDescent="0.25">
      <c r="A13" s="181" t="s">
        <v>21</v>
      </c>
      <c r="B13" s="184" t="s">
        <v>23</v>
      </c>
      <c r="C13" s="187" t="s">
        <v>23</v>
      </c>
      <c r="D13" s="240" t="s">
        <v>21</v>
      </c>
      <c r="E13" s="193" t="s">
        <v>21</v>
      </c>
      <c r="F13" s="243" t="s">
        <v>27</v>
      </c>
      <c r="G13" s="236" t="s">
        <v>28</v>
      </c>
      <c r="H13" s="236" t="s">
        <v>29</v>
      </c>
      <c r="I13" s="236" t="s">
        <v>30</v>
      </c>
      <c r="J13" s="11" t="s">
        <v>31</v>
      </c>
      <c r="K13" s="12"/>
      <c r="L13" s="12"/>
      <c r="M13" s="13"/>
      <c r="N13" s="13"/>
      <c r="O13" s="13"/>
      <c r="P13" s="13"/>
      <c r="Q13" s="14"/>
      <c r="R13" s="14"/>
      <c r="S13" s="170" t="s">
        <v>32</v>
      </c>
      <c r="T13" s="173">
        <v>0</v>
      </c>
      <c r="U13" s="173">
        <v>2</v>
      </c>
      <c r="V13" s="173">
        <v>2</v>
      </c>
    </row>
    <row r="14" spans="1:26" x14ac:dyDescent="0.25">
      <c r="A14" s="182"/>
      <c r="B14" s="185"/>
      <c r="C14" s="188"/>
      <c r="D14" s="241"/>
      <c r="E14" s="194"/>
      <c r="F14" s="244"/>
      <c r="G14" s="237"/>
      <c r="H14" s="237"/>
      <c r="I14" s="237"/>
      <c r="J14" s="15" t="s">
        <v>33</v>
      </c>
      <c r="K14" s="16">
        <f>L14+Q14+R14</f>
        <v>4000</v>
      </c>
      <c r="L14" s="16"/>
      <c r="M14" s="17"/>
      <c r="N14" s="17"/>
      <c r="O14" s="17"/>
      <c r="P14" s="17"/>
      <c r="Q14" s="16">
        <v>2000</v>
      </c>
      <c r="R14" s="16">
        <v>2000</v>
      </c>
      <c r="S14" s="171"/>
      <c r="T14" s="174"/>
      <c r="U14" s="174"/>
      <c r="V14" s="174"/>
    </row>
    <row r="15" spans="1:26" x14ac:dyDescent="0.25">
      <c r="A15" s="182"/>
      <c r="B15" s="185"/>
      <c r="C15" s="188"/>
      <c r="D15" s="241"/>
      <c r="E15" s="194"/>
      <c r="F15" s="244"/>
      <c r="G15" s="237"/>
      <c r="H15" s="237"/>
      <c r="I15" s="237"/>
      <c r="J15" s="15" t="s">
        <v>34</v>
      </c>
      <c r="K15" s="18"/>
      <c r="L15" s="18"/>
      <c r="M15" s="19"/>
      <c r="N15" s="19"/>
      <c r="O15" s="19"/>
      <c r="P15" s="19"/>
      <c r="Q15" s="18"/>
      <c r="R15" s="18"/>
      <c r="S15" s="171"/>
      <c r="T15" s="174"/>
      <c r="U15" s="174"/>
      <c r="V15" s="174"/>
    </row>
    <row r="16" spans="1:26" x14ac:dyDescent="0.25">
      <c r="A16" s="182"/>
      <c r="B16" s="185"/>
      <c r="C16" s="188"/>
      <c r="D16" s="241"/>
      <c r="E16" s="194"/>
      <c r="F16" s="244"/>
      <c r="G16" s="237"/>
      <c r="H16" s="237"/>
      <c r="I16" s="237"/>
      <c r="J16" s="15" t="s">
        <v>35</v>
      </c>
      <c r="K16" s="18"/>
      <c r="L16" s="18"/>
      <c r="M16" s="19"/>
      <c r="N16" s="19"/>
      <c r="O16" s="19"/>
      <c r="P16" s="19"/>
      <c r="Q16" s="18"/>
      <c r="R16" s="18"/>
      <c r="S16" s="171"/>
      <c r="T16" s="174"/>
      <c r="U16" s="174"/>
      <c r="V16" s="174"/>
    </row>
    <row r="17" spans="1:22" x14ac:dyDescent="0.25">
      <c r="A17" s="182"/>
      <c r="B17" s="185"/>
      <c r="C17" s="188"/>
      <c r="D17" s="241"/>
      <c r="E17" s="194"/>
      <c r="F17" s="245"/>
      <c r="G17" s="238"/>
      <c r="H17" s="238"/>
      <c r="I17" s="238"/>
      <c r="J17" s="20" t="s">
        <v>36</v>
      </c>
      <c r="K17" s="16"/>
      <c r="L17" s="16"/>
      <c r="M17" s="16"/>
      <c r="N17" s="16"/>
      <c r="O17" s="16"/>
      <c r="P17" s="16"/>
      <c r="Q17" s="16"/>
      <c r="R17" s="16"/>
      <c r="S17" s="171"/>
      <c r="T17" s="174"/>
      <c r="U17" s="174"/>
      <c r="V17" s="174"/>
    </row>
    <row r="18" spans="1:22" ht="15.75" thickBot="1" x14ac:dyDescent="0.3">
      <c r="A18" s="183"/>
      <c r="B18" s="186"/>
      <c r="C18" s="189"/>
      <c r="D18" s="242"/>
      <c r="E18" s="195"/>
      <c r="F18" s="246"/>
      <c r="G18" s="239"/>
      <c r="H18" s="239"/>
      <c r="I18" s="239"/>
      <c r="J18" s="21" t="s">
        <v>37</v>
      </c>
      <c r="K18" s="22">
        <f>SUM(K13:K17)</f>
        <v>4000</v>
      </c>
      <c r="L18" s="22">
        <f>SUM(L13:L17)</f>
        <v>0</v>
      </c>
      <c r="M18" s="22">
        <f t="shared" ref="M18:R18" si="0">SUM(M13:M17)</f>
        <v>0</v>
      </c>
      <c r="N18" s="22">
        <f t="shared" si="0"/>
        <v>0</v>
      </c>
      <c r="O18" s="22">
        <f t="shared" si="0"/>
        <v>0</v>
      </c>
      <c r="P18" s="22">
        <f t="shared" si="0"/>
        <v>0</v>
      </c>
      <c r="Q18" s="22">
        <f t="shared" si="0"/>
        <v>2000</v>
      </c>
      <c r="R18" s="22">
        <f t="shared" si="0"/>
        <v>2000</v>
      </c>
      <c r="S18" s="172"/>
      <c r="T18" s="175"/>
      <c r="U18" s="175"/>
      <c r="V18" s="175"/>
    </row>
    <row r="19" spans="1:22" x14ac:dyDescent="0.25">
      <c r="A19" s="181" t="s">
        <v>21</v>
      </c>
      <c r="B19" s="184" t="s">
        <v>23</v>
      </c>
      <c r="C19" s="187" t="s">
        <v>23</v>
      </c>
      <c r="D19" s="240" t="s">
        <v>21</v>
      </c>
      <c r="E19" s="193" t="s">
        <v>23</v>
      </c>
      <c r="F19" s="243" t="s">
        <v>38</v>
      </c>
      <c r="G19" s="199" t="s">
        <v>28</v>
      </c>
      <c r="H19" s="236" t="s">
        <v>29</v>
      </c>
      <c r="I19" s="236" t="s">
        <v>30</v>
      </c>
      <c r="J19" s="11" t="s">
        <v>31</v>
      </c>
      <c r="K19" s="12"/>
      <c r="L19" s="23"/>
      <c r="M19" s="19"/>
      <c r="N19" s="19"/>
      <c r="O19" s="19"/>
      <c r="P19" s="19"/>
      <c r="Q19" s="18"/>
      <c r="R19" s="18"/>
      <c r="S19" s="170" t="s">
        <v>39</v>
      </c>
      <c r="T19" s="211">
        <v>0</v>
      </c>
      <c r="U19" s="211">
        <v>1</v>
      </c>
      <c r="V19" s="211">
        <v>0</v>
      </c>
    </row>
    <row r="20" spans="1:22" x14ac:dyDescent="0.25">
      <c r="A20" s="182"/>
      <c r="B20" s="185"/>
      <c r="C20" s="188"/>
      <c r="D20" s="241"/>
      <c r="E20" s="194"/>
      <c r="F20" s="244"/>
      <c r="G20" s="200"/>
      <c r="H20" s="237"/>
      <c r="I20" s="237"/>
      <c r="J20" s="15" t="s">
        <v>33</v>
      </c>
      <c r="K20" s="16">
        <f>R20+Q20+L20</f>
        <v>2000</v>
      </c>
      <c r="L20" s="23"/>
      <c r="M20" s="19"/>
      <c r="N20" s="19"/>
      <c r="O20" s="19"/>
      <c r="P20" s="19"/>
      <c r="Q20" s="18">
        <v>2000</v>
      </c>
      <c r="R20" s="18"/>
      <c r="S20" s="171"/>
      <c r="T20" s="212"/>
      <c r="U20" s="212"/>
      <c r="V20" s="212"/>
    </row>
    <row r="21" spans="1:22" x14ac:dyDescent="0.25">
      <c r="A21" s="182"/>
      <c r="B21" s="185"/>
      <c r="C21" s="188"/>
      <c r="D21" s="241"/>
      <c r="E21" s="194"/>
      <c r="F21" s="244"/>
      <c r="G21" s="200"/>
      <c r="H21" s="237"/>
      <c r="I21" s="237"/>
      <c r="J21" s="15" t="s">
        <v>34</v>
      </c>
      <c r="K21" s="23"/>
      <c r="L21" s="23"/>
      <c r="M21" s="19"/>
      <c r="N21" s="19"/>
      <c r="O21" s="19"/>
      <c r="P21" s="19"/>
      <c r="Q21" s="18"/>
      <c r="R21" s="18"/>
      <c r="S21" s="171"/>
      <c r="T21" s="212"/>
      <c r="U21" s="212"/>
      <c r="V21" s="212"/>
    </row>
    <row r="22" spans="1:22" x14ac:dyDescent="0.25">
      <c r="A22" s="182"/>
      <c r="B22" s="185"/>
      <c r="C22" s="188"/>
      <c r="D22" s="241"/>
      <c r="E22" s="194"/>
      <c r="F22" s="244"/>
      <c r="G22" s="200"/>
      <c r="H22" s="237"/>
      <c r="I22" s="237"/>
      <c r="J22" s="15" t="s">
        <v>35</v>
      </c>
      <c r="K22" s="23"/>
      <c r="L22" s="23"/>
      <c r="M22" s="19"/>
      <c r="N22" s="19"/>
      <c r="O22" s="19"/>
      <c r="P22" s="19"/>
      <c r="Q22" s="18"/>
      <c r="R22" s="18"/>
      <c r="S22" s="171"/>
      <c r="T22" s="212"/>
      <c r="U22" s="212"/>
      <c r="V22" s="212"/>
    </row>
    <row r="23" spans="1:22" x14ac:dyDescent="0.25">
      <c r="A23" s="182"/>
      <c r="B23" s="185"/>
      <c r="C23" s="188"/>
      <c r="D23" s="241"/>
      <c r="E23" s="194"/>
      <c r="F23" s="245"/>
      <c r="G23" s="200"/>
      <c r="H23" s="238"/>
      <c r="I23" s="238"/>
      <c r="J23" s="20" t="s">
        <v>36</v>
      </c>
      <c r="K23" s="24"/>
      <c r="L23" s="24"/>
      <c r="M23" s="17"/>
      <c r="N23" s="17"/>
      <c r="O23" s="17"/>
      <c r="P23" s="17"/>
      <c r="Q23" s="16"/>
      <c r="R23" s="16"/>
      <c r="S23" s="171"/>
      <c r="T23" s="212"/>
      <c r="U23" s="212"/>
      <c r="V23" s="212"/>
    </row>
    <row r="24" spans="1:22" ht="15.75" thickBot="1" x14ac:dyDescent="0.3">
      <c r="A24" s="183"/>
      <c r="B24" s="186"/>
      <c r="C24" s="189"/>
      <c r="D24" s="242"/>
      <c r="E24" s="195"/>
      <c r="F24" s="246"/>
      <c r="G24" s="201"/>
      <c r="H24" s="239"/>
      <c r="I24" s="239"/>
      <c r="J24" s="21" t="s">
        <v>37</v>
      </c>
      <c r="K24" s="22">
        <f>SUM(K19:K23)</f>
        <v>2000</v>
      </c>
      <c r="L24" s="22">
        <f>SUM(L19:L23)</f>
        <v>0</v>
      </c>
      <c r="M24" s="22">
        <f t="shared" ref="M24:R24" si="1">SUM(M19:M23)</f>
        <v>0</v>
      </c>
      <c r="N24" s="22">
        <f t="shared" si="1"/>
        <v>0</v>
      </c>
      <c r="O24" s="22">
        <f t="shared" si="1"/>
        <v>0</v>
      </c>
      <c r="P24" s="22">
        <f t="shared" si="1"/>
        <v>0</v>
      </c>
      <c r="Q24" s="22">
        <f t="shared" si="1"/>
        <v>2000</v>
      </c>
      <c r="R24" s="22">
        <f t="shared" si="1"/>
        <v>0</v>
      </c>
      <c r="S24" s="172"/>
      <c r="T24" s="213"/>
      <c r="U24" s="213"/>
      <c r="V24" s="213"/>
    </row>
    <row r="25" spans="1:22" ht="15.75" thickBot="1" x14ac:dyDescent="0.3">
      <c r="A25" s="134" t="s">
        <v>21</v>
      </c>
      <c r="B25" s="25" t="s">
        <v>23</v>
      </c>
      <c r="C25" s="121" t="s">
        <v>23</v>
      </c>
      <c r="D25" s="135" t="s">
        <v>21</v>
      </c>
      <c r="E25" s="176" t="s">
        <v>41</v>
      </c>
      <c r="F25" s="177"/>
      <c r="G25" s="177"/>
      <c r="H25" s="177"/>
      <c r="I25" s="177"/>
      <c r="J25" s="178"/>
      <c r="K25" s="109">
        <f>K18+K24</f>
        <v>6000</v>
      </c>
      <c r="L25" s="109">
        <f t="shared" ref="L25:R25" si="2">L18+L24</f>
        <v>0</v>
      </c>
      <c r="M25" s="109">
        <f t="shared" si="2"/>
        <v>0</v>
      </c>
      <c r="N25" s="109">
        <f t="shared" si="2"/>
        <v>0</v>
      </c>
      <c r="O25" s="109">
        <f t="shared" si="2"/>
        <v>0</v>
      </c>
      <c r="P25" s="109">
        <f t="shared" si="2"/>
        <v>0</v>
      </c>
      <c r="Q25" s="109">
        <f t="shared" si="2"/>
        <v>4000</v>
      </c>
      <c r="R25" s="109">
        <f t="shared" si="2"/>
        <v>2000</v>
      </c>
      <c r="S25" s="110"/>
      <c r="T25" s="111"/>
      <c r="U25" s="112"/>
      <c r="V25" s="113"/>
    </row>
    <row r="26" spans="1:22" ht="15.75" thickBot="1" x14ac:dyDescent="0.3">
      <c r="A26" s="132" t="s">
        <v>21</v>
      </c>
      <c r="B26" s="10" t="s">
        <v>23</v>
      </c>
      <c r="C26" s="120" t="s">
        <v>23</v>
      </c>
      <c r="D26" s="133" t="s">
        <v>29</v>
      </c>
      <c r="E26" s="208" t="s">
        <v>42</v>
      </c>
      <c r="F26" s="209"/>
      <c r="G26" s="209"/>
      <c r="H26" s="209"/>
      <c r="I26" s="209"/>
      <c r="J26" s="209"/>
      <c r="K26" s="209"/>
      <c r="L26" s="209"/>
      <c r="M26" s="209"/>
      <c r="N26" s="209"/>
      <c r="O26" s="209"/>
      <c r="P26" s="209"/>
      <c r="Q26" s="209"/>
      <c r="R26" s="209"/>
      <c r="S26" s="209"/>
      <c r="T26" s="209"/>
      <c r="U26" s="209"/>
      <c r="V26" s="210"/>
    </row>
    <row r="27" spans="1:22" x14ac:dyDescent="0.25">
      <c r="A27" s="181" t="s">
        <v>21</v>
      </c>
      <c r="B27" s="184" t="s">
        <v>23</v>
      </c>
      <c r="C27" s="187" t="s">
        <v>23</v>
      </c>
      <c r="D27" s="240" t="s">
        <v>29</v>
      </c>
      <c r="E27" s="193" t="s">
        <v>21</v>
      </c>
      <c r="F27" s="243" t="s">
        <v>43</v>
      </c>
      <c r="G27" s="236" t="s">
        <v>28</v>
      </c>
      <c r="H27" s="236" t="s">
        <v>29</v>
      </c>
      <c r="I27" s="236" t="s">
        <v>30</v>
      </c>
      <c r="J27" s="11" t="s">
        <v>31</v>
      </c>
      <c r="K27" s="47"/>
      <c r="L27" s="26"/>
      <c r="M27" s="27"/>
      <c r="N27" s="27"/>
      <c r="O27" s="27"/>
      <c r="P27" s="27"/>
      <c r="Q27" s="26"/>
      <c r="R27" s="26"/>
      <c r="S27" s="170" t="s">
        <v>44</v>
      </c>
      <c r="T27" s="173">
        <v>1</v>
      </c>
      <c r="U27" s="173">
        <v>1</v>
      </c>
      <c r="V27" s="173">
        <v>1</v>
      </c>
    </row>
    <row r="28" spans="1:22" x14ac:dyDescent="0.25">
      <c r="A28" s="182"/>
      <c r="B28" s="185"/>
      <c r="C28" s="188"/>
      <c r="D28" s="241"/>
      <c r="E28" s="194"/>
      <c r="F28" s="244"/>
      <c r="G28" s="237"/>
      <c r="H28" s="237"/>
      <c r="I28" s="237"/>
      <c r="J28" s="15" t="s">
        <v>33</v>
      </c>
      <c r="K28" s="16">
        <f>L28+Q28+R28</f>
        <v>8500</v>
      </c>
      <c r="L28" s="18">
        <v>4500</v>
      </c>
      <c r="M28" s="19">
        <v>4500</v>
      </c>
      <c r="N28" s="19">
        <v>4500</v>
      </c>
      <c r="O28" s="19"/>
      <c r="P28" s="19"/>
      <c r="Q28" s="18">
        <v>2000</v>
      </c>
      <c r="R28" s="18">
        <v>2000</v>
      </c>
      <c r="S28" s="171"/>
      <c r="T28" s="174"/>
      <c r="U28" s="174"/>
      <c r="V28" s="174"/>
    </row>
    <row r="29" spans="1:22" x14ac:dyDescent="0.25">
      <c r="A29" s="182"/>
      <c r="B29" s="185"/>
      <c r="C29" s="188"/>
      <c r="D29" s="241"/>
      <c r="E29" s="194"/>
      <c r="F29" s="244"/>
      <c r="G29" s="237"/>
      <c r="H29" s="237"/>
      <c r="I29" s="237"/>
      <c r="J29" s="15" t="s">
        <v>34</v>
      </c>
      <c r="K29" s="18"/>
      <c r="L29" s="18"/>
      <c r="M29" s="19"/>
      <c r="N29" s="19"/>
      <c r="O29" s="19"/>
      <c r="P29" s="19"/>
      <c r="Q29" s="18"/>
      <c r="R29" s="18"/>
      <c r="S29" s="171"/>
      <c r="T29" s="174"/>
      <c r="U29" s="174"/>
      <c r="V29" s="174"/>
    </row>
    <row r="30" spans="1:22" x14ac:dyDescent="0.25">
      <c r="A30" s="182"/>
      <c r="B30" s="185"/>
      <c r="C30" s="188"/>
      <c r="D30" s="241"/>
      <c r="E30" s="194"/>
      <c r="F30" s="244"/>
      <c r="G30" s="237"/>
      <c r="H30" s="237"/>
      <c r="I30" s="237"/>
      <c r="J30" s="15" t="s">
        <v>35</v>
      </c>
      <c r="K30" s="18"/>
      <c r="L30" s="18"/>
      <c r="M30" s="19"/>
      <c r="N30" s="19"/>
      <c r="O30" s="19"/>
      <c r="P30" s="19"/>
      <c r="Q30" s="18"/>
      <c r="R30" s="18"/>
      <c r="S30" s="171"/>
      <c r="T30" s="174"/>
      <c r="U30" s="174"/>
      <c r="V30" s="174"/>
    </row>
    <row r="31" spans="1:22" x14ac:dyDescent="0.25">
      <c r="A31" s="182"/>
      <c r="B31" s="185"/>
      <c r="C31" s="188"/>
      <c r="D31" s="241"/>
      <c r="E31" s="194"/>
      <c r="F31" s="245"/>
      <c r="G31" s="238"/>
      <c r="H31" s="238"/>
      <c r="I31" s="238"/>
      <c r="J31" s="20" t="s">
        <v>36</v>
      </c>
      <c r="K31" s="16"/>
      <c r="L31" s="16"/>
      <c r="M31" s="16"/>
      <c r="N31" s="16"/>
      <c r="O31" s="16"/>
      <c r="P31" s="16"/>
      <c r="Q31" s="16"/>
      <c r="R31" s="16"/>
      <c r="S31" s="171"/>
      <c r="T31" s="174"/>
      <c r="U31" s="174"/>
      <c r="V31" s="174"/>
    </row>
    <row r="32" spans="1:22" ht="15.75" thickBot="1" x14ac:dyDescent="0.3">
      <c r="A32" s="183"/>
      <c r="B32" s="186"/>
      <c r="C32" s="189"/>
      <c r="D32" s="242"/>
      <c r="E32" s="195"/>
      <c r="F32" s="246"/>
      <c r="G32" s="239"/>
      <c r="H32" s="239"/>
      <c r="I32" s="239"/>
      <c r="J32" s="21" t="s">
        <v>37</v>
      </c>
      <c r="K32" s="22">
        <f t="shared" ref="K32:R32" si="3">SUM(K27:K31)</f>
        <v>8500</v>
      </c>
      <c r="L32" s="22">
        <f t="shared" si="3"/>
        <v>4500</v>
      </c>
      <c r="M32" s="22">
        <f t="shared" si="3"/>
        <v>4500</v>
      </c>
      <c r="N32" s="22">
        <f t="shared" si="3"/>
        <v>4500</v>
      </c>
      <c r="O32" s="22">
        <f t="shared" si="3"/>
        <v>0</v>
      </c>
      <c r="P32" s="22">
        <f t="shared" si="3"/>
        <v>0</v>
      </c>
      <c r="Q32" s="22">
        <f t="shared" si="3"/>
        <v>2000</v>
      </c>
      <c r="R32" s="22">
        <f t="shared" si="3"/>
        <v>2000</v>
      </c>
      <c r="S32" s="172"/>
      <c r="T32" s="175"/>
      <c r="U32" s="175"/>
      <c r="V32" s="175"/>
    </row>
    <row r="33" spans="1:22" ht="15.75" thickBot="1" x14ac:dyDescent="0.3">
      <c r="A33" s="134" t="s">
        <v>21</v>
      </c>
      <c r="B33" s="25" t="s">
        <v>23</v>
      </c>
      <c r="C33" s="121" t="s">
        <v>23</v>
      </c>
      <c r="D33" s="135" t="s">
        <v>29</v>
      </c>
      <c r="E33" s="176" t="s">
        <v>41</v>
      </c>
      <c r="F33" s="177"/>
      <c r="G33" s="177"/>
      <c r="H33" s="177"/>
      <c r="I33" s="177"/>
      <c r="J33" s="178"/>
      <c r="K33" s="109">
        <f>K32</f>
        <v>8500</v>
      </c>
      <c r="L33" s="109">
        <f t="shared" ref="L33:R33" si="4">L32</f>
        <v>4500</v>
      </c>
      <c r="M33" s="109">
        <f t="shared" si="4"/>
        <v>4500</v>
      </c>
      <c r="N33" s="109">
        <f t="shared" si="4"/>
        <v>4500</v>
      </c>
      <c r="O33" s="109">
        <f t="shared" si="4"/>
        <v>0</v>
      </c>
      <c r="P33" s="109">
        <f t="shared" si="4"/>
        <v>0</v>
      </c>
      <c r="Q33" s="109">
        <f t="shared" si="4"/>
        <v>2000</v>
      </c>
      <c r="R33" s="109">
        <f t="shared" si="4"/>
        <v>2000</v>
      </c>
      <c r="S33" s="110"/>
      <c r="T33" s="111"/>
      <c r="U33" s="112"/>
      <c r="V33" s="113"/>
    </row>
    <row r="34" spans="1:22" ht="15.75" thickBot="1" x14ac:dyDescent="0.3">
      <c r="A34" s="136" t="s">
        <v>21</v>
      </c>
      <c r="B34" s="28" t="s">
        <v>23</v>
      </c>
      <c r="C34" s="9" t="s">
        <v>23</v>
      </c>
      <c r="D34" s="179" t="s">
        <v>45</v>
      </c>
      <c r="E34" s="180"/>
      <c r="F34" s="180"/>
      <c r="G34" s="180"/>
      <c r="H34" s="180"/>
      <c r="I34" s="180"/>
      <c r="J34" s="180"/>
      <c r="K34" s="29">
        <f>K25+K33</f>
        <v>14500</v>
      </c>
      <c r="L34" s="29">
        <f>L25+L33</f>
        <v>4500</v>
      </c>
      <c r="M34" s="29">
        <f t="shared" ref="M34:R34" si="5">M25+M33</f>
        <v>4500</v>
      </c>
      <c r="N34" s="29">
        <f t="shared" si="5"/>
        <v>4500</v>
      </c>
      <c r="O34" s="29">
        <f t="shared" si="5"/>
        <v>0</v>
      </c>
      <c r="P34" s="29">
        <f t="shared" si="5"/>
        <v>0</v>
      </c>
      <c r="Q34" s="29">
        <f t="shared" si="5"/>
        <v>6000</v>
      </c>
      <c r="R34" s="29">
        <f t="shared" si="5"/>
        <v>4000</v>
      </c>
      <c r="S34" s="30"/>
      <c r="T34" s="31"/>
      <c r="U34" s="32"/>
      <c r="V34" s="33"/>
    </row>
    <row r="35" spans="1:22" ht="15.75" thickBot="1" x14ac:dyDescent="0.3">
      <c r="A35" s="136" t="s">
        <v>21</v>
      </c>
      <c r="B35" s="28" t="s">
        <v>23</v>
      </c>
      <c r="C35" s="144" t="s">
        <v>46</v>
      </c>
      <c r="D35" s="145"/>
      <c r="E35" s="145"/>
      <c r="F35" s="145"/>
      <c r="G35" s="145"/>
      <c r="H35" s="145"/>
      <c r="I35" s="145"/>
      <c r="J35" s="145"/>
      <c r="K35" s="34">
        <f>K34</f>
        <v>14500</v>
      </c>
      <c r="L35" s="34">
        <f t="shared" ref="L35:R36" si="6">L34</f>
        <v>4500</v>
      </c>
      <c r="M35" s="34">
        <f t="shared" si="6"/>
        <v>4500</v>
      </c>
      <c r="N35" s="34">
        <f t="shared" si="6"/>
        <v>4500</v>
      </c>
      <c r="O35" s="34">
        <f t="shared" si="6"/>
        <v>0</v>
      </c>
      <c r="P35" s="34">
        <f t="shared" si="6"/>
        <v>0</v>
      </c>
      <c r="Q35" s="34">
        <f t="shared" si="6"/>
        <v>6000</v>
      </c>
      <c r="R35" s="34">
        <f t="shared" si="6"/>
        <v>4000</v>
      </c>
      <c r="S35" s="35"/>
      <c r="T35" s="36"/>
      <c r="U35" s="37"/>
      <c r="V35" s="38"/>
    </row>
    <row r="36" spans="1:22" ht="15.75" thickBot="1" x14ac:dyDescent="0.3">
      <c r="A36" s="136" t="s">
        <v>21</v>
      </c>
      <c r="B36" s="146" t="s">
        <v>47</v>
      </c>
      <c r="C36" s="147"/>
      <c r="D36" s="147"/>
      <c r="E36" s="147"/>
      <c r="F36" s="147"/>
      <c r="G36" s="147"/>
      <c r="H36" s="147"/>
      <c r="I36" s="147"/>
      <c r="J36" s="147"/>
      <c r="K36" s="39">
        <f>K35</f>
        <v>14500</v>
      </c>
      <c r="L36" s="39">
        <f t="shared" si="6"/>
        <v>4500</v>
      </c>
      <c r="M36" s="39">
        <f t="shared" si="6"/>
        <v>4500</v>
      </c>
      <c r="N36" s="39">
        <f t="shared" si="6"/>
        <v>4500</v>
      </c>
      <c r="O36" s="39">
        <f t="shared" si="6"/>
        <v>0</v>
      </c>
      <c r="P36" s="39">
        <f t="shared" si="6"/>
        <v>0</v>
      </c>
      <c r="Q36" s="39">
        <f t="shared" si="6"/>
        <v>6000</v>
      </c>
      <c r="R36" s="39">
        <f t="shared" si="6"/>
        <v>4000</v>
      </c>
      <c r="S36" s="40"/>
      <c r="T36" s="41"/>
      <c r="U36" s="42"/>
      <c r="V36" s="43"/>
    </row>
    <row r="37" spans="1:22" ht="15.75" thickBot="1" x14ac:dyDescent="0.3">
      <c r="A37" s="44"/>
      <c r="B37" s="44"/>
      <c r="C37" s="44"/>
      <c r="D37" s="44"/>
      <c r="E37" s="44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6"/>
    </row>
    <row r="38" spans="1:22" ht="15.75" thickBot="1" x14ac:dyDescent="0.3">
      <c r="A38" s="131" t="s">
        <v>29</v>
      </c>
      <c r="B38" s="234" t="s">
        <v>48</v>
      </c>
      <c r="C38" s="234"/>
      <c r="D38" s="234"/>
      <c r="E38" s="234"/>
      <c r="F38" s="234"/>
      <c r="G38" s="234"/>
      <c r="H38" s="234"/>
      <c r="I38" s="234"/>
      <c r="J38" s="234"/>
      <c r="K38" s="234"/>
      <c r="L38" s="234"/>
      <c r="M38" s="234"/>
      <c r="N38" s="234"/>
      <c r="O38" s="234"/>
      <c r="P38" s="234"/>
      <c r="Q38" s="234"/>
      <c r="R38" s="234"/>
      <c r="S38" s="234"/>
      <c r="T38" s="234"/>
      <c r="U38" s="234"/>
      <c r="V38" s="235"/>
    </row>
    <row r="39" spans="1:22" ht="15.75" thickBot="1" x14ac:dyDescent="0.3">
      <c r="A39" s="131" t="s">
        <v>29</v>
      </c>
      <c r="B39" s="7" t="s">
        <v>23</v>
      </c>
      <c r="C39" s="231" t="s">
        <v>49</v>
      </c>
      <c r="D39" s="232"/>
      <c r="E39" s="232"/>
      <c r="F39" s="232"/>
      <c r="G39" s="232"/>
      <c r="H39" s="232"/>
      <c r="I39" s="232"/>
      <c r="J39" s="232"/>
      <c r="K39" s="232"/>
      <c r="L39" s="232"/>
      <c r="M39" s="232"/>
      <c r="N39" s="232"/>
      <c r="O39" s="232"/>
      <c r="P39" s="232"/>
      <c r="Q39" s="232"/>
      <c r="R39" s="232"/>
      <c r="S39" s="232"/>
      <c r="T39" s="232"/>
      <c r="U39" s="232"/>
      <c r="V39" s="233"/>
    </row>
    <row r="40" spans="1:22" ht="15.75" thickBot="1" x14ac:dyDescent="0.3">
      <c r="A40" s="131" t="s">
        <v>29</v>
      </c>
      <c r="B40" s="8" t="s">
        <v>23</v>
      </c>
      <c r="C40" s="9" t="s">
        <v>21</v>
      </c>
      <c r="D40" s="226" t="s">
        <v>50</v>
      </c>
      <c r="E40" s="227"/>
      <c r="F40" s="227"/>
      <c r="G40" s="227"/>
      <c r="H40" s="227"/>
      <c r="I40" s="227"/>
      <c r="J40" s="227"/>
      <c r="K40" s="227"/>
      <c r="L40" s="227"/>
      <c r="M40" s="227"/>
      <c r="N40" s="227"/>
      <c r="O40" s="227"/>
      <c r="P40" s="227"/>
      <c r="Q40" s="227"/>
      <c r="R40" s="227"/>
      <c r="S40" s="227"/>
      <c r="T40" s="227"/>
      <c r="U40" s="227"/>
      <c r="V40" s="228"/>
    </row>
    <row r="41" spans="1:22" ht="15.75" thickBot="1" x14ac:dyDescent="0.3">
      <c r="A41" s="132" t="s">
        <v>29</v>
      </c>
      <c r="B41" s="10" t="s">
        <v>23</v>
      </c>
      <c r="C41" s="120" t="s">
        <v>21</v>
      </c>
      <c r="D41" s="133" t="s">
        <v>21</v>
      </c>
      <c r="E41" s="208" t="s">
        <v>51</v>
      </c>
      <c r="F41" s="209"/>
      <c r="G41" s="209"/>
      <c r="H41" s="209"/>
      <c r="I41" s="209"/>
      <c r="J41" s="209"/>
      <c r="K41" s="209"/>
      <c r="L41" s="209"/>
      <c r="M41" s="209"/>
      <c r="N41" s="209"/>
      <c r="O41" s="209"/>
      <c r="P41" s="209"/>
      <c r="Q41" s="209"/>
      <c r="R41" s="209"/>
      <c r="S41" s="209"/>
      <c r="T41" s="209"/>
      <c r="U41" s="209"/>
      <c r="V41" s="210"/>
    </row>
    <row r="42" spans="1:22" x14ac:dyDescent="0.25">
      <c r="A42" s="181" t="s">
        <v>29</v>
      </c>
      <c r="B42" s="184" t="s">
        <v>23</v>
      </c>
      <c r="C42" s="187" t="s">
        <v>21</v>
      </c>
      <c r="D42" s="190" t="s">
        <v>21</v>
      </c>
      <c r="E42" s="193" t="s">
        <v>21</v>
      </c>
      <c r="F42" s="196" t="s">
        <v>52</v>
      </c>
      <c r="G42" s="199" t="s">
        <v>53</v>
      </c>
      <c r="H42" s="199" t="s">
        <v>29</v>
      </c>
      <c r="I42" s="199" t="s">
        <v>54</v>
      </c>
      <c r="J42" s="11" t="s">
        <v>31</v>
      </c>
      <c r="K42" s="47"/>
      <c r="L42" s="47"/>
      <c r="M42" s="48"/>
      <c r="N42" s="48"/>
      <c r="O42" s="48"/>
      <c r="P42" s="48"/>
      <c r="Q42" s="47"/>
      <c r="R42" s="47"/>
      <c r="S42" s="170" t="s">
        <v>55</v>
      </c>
      <c r="T42" s="173">
        <v>1</v>
      </c>
      <c r="U42" s="173">
        <v>1</v>
      </c>
      <c r="V42" s="173">
        <v>1</v>
      </c>
    </row>
    <row r="43" spans="1:22" x14ac:dyDescent="0.25">
      <c r="A43" s="182"/>
      <c r="B43" s="185"/>
      <c r="C43" s="188"/>
      <c r="D43" s="191"/>
      <c r="E43" s="194"/>
      <c r="F43" s="197"/>
      <c r="G43" s="200"/>
      <c r="H43" s="200"/>
      <c r="I43" s="200"/>
      <c r="J43" s="15" t="s">
        <v>33</v>
      </c>
      <c r="K43" s="16">
        <f>L43+Q43+R43</f>
        <v>53200</v>
      </c>
      <c r="L43" s="16">
        <v>13200</v>
      </c>
      <c r="M43" s="17">
        <v>13200</v>
      </c>
      <c r="N43" s="17">
        <v>0</v>
      </c>
      <c r="O43" s="17"/>
      <c r="P43" s="17">
        <v>13200</v>
      </c>
      <c r="Q43" s="16">
        <v>20000</v>
      </c>
      <c r="R43" s="16">
        <v>20000</v>
      </c>
      <c r="S43" s="171"/>
      <c r="T43" s="174"/>
      <c r="U43" s="174"/>
      <c r="V43" s="174"/>
    </row>
    <row r="44" spans="1:22" x14ac:dyDescent="0.25">
      <c r="A44" s="182"/>
      <c r="B44" s="185"/>
      <c r="C44" s="188"/>
      <c r="D44" s="191"/>
      <c r="E44" s="194"/>
      <c r="F44" s="197"/>
      <c r="G44" s="200"/>
      <c r="H44" s="200"/>
      <c r="I44" s="200"/>
      <c r="J44" s="15" t="s">
        <v>34</v>
      </c>
      <c r="K44" s="18"/>
      <c r="L44" s="18"/>
      <c r="M44" s="19"/>
      <c r="N44" s="19"/>
      <c r="O44" s="19"/>
      <c r="P44" s="19"/>
      <c r="Q44" s="18"/>
      <c r="R44" s="18"/>
      <c r="S44" s="171"/>
      <c r="T44" s="174"/>
      <c r="U44" s="174"/>
      <c r="V44" s="174"/>
    </row>
    <row r="45" spans="1:22" x14ac:dyDescent="0.25">
      <c r="A45" s="182"/>
      <c r="B45" s="185"/>
      <c r="C45" s="188"/>
      <c r="D45" s="191"/>
      <c r="E45" s="194"/>
      <c r="F45" s="197"/>
      <c r="G45" s="200"/>
      <c r="H45" s="200"/>
      <c r="I45" s="200"/>
      <c r="J45" s="15" t="s">
        <v>35</v>
      </c>
      <c r="K45" s="18"/>
      <c r="L45" s="18"/>
      <c r="M45" s="19"/>
      <c r="N45" s="19"/>
      <c r="O45" s="19"/>
      <c r="P45" s="19"/>
      <c r="Q45" s="18"/>
      <c r="R45" s="18"/>
      <c r="S45" s="171"/>
      <c r="T45" s="174"/>
      <c r="U45" s="174"/>
      <c r="V45" s="174"/>
    </row>
    <row r="46" spans="1:22" x14ac:dyDescent="0.25">
      <c r="A46" s="182"/>
      <c r="B46" s="185"/>
      <c r="C46" s="188"/>
      <c r="D46" s="191"/>
      <c r="E46" s="194"/>
      <c r="F46" s="197"/>
      <c r="G46" s="200"/>
      <c r="H46" s="200"/>
      <c r="I46" s="200"/>
      <c r="J46" s="20" t="s">
        <v>36</v>
      </c>
      <c r="K46" s="16"/>
      <c r="L46" s="16"/>
      <c r="M46" s="16"/>
      <c r="N46" s="16"/>
      <c r="O46" s="16"/>
      <c r="P46" s="16"/>
      <c r="Q46" s="16"/>
      <c r="R46" s="16"/>
      <c r="S46" s="171"/>
      <c r="T46" s="174"/>
      <c r="U46" s="174"/>
      <c r="V46" s="174"/>
    </row>
    <row r="47" spans="1:22" ht="15.75" thickBot="1" x14ac:dyDescent="0.3">
      <c r="A47" s="183"/>
      <c r="B47" s="186"/>
      <c r="C47" s="189"/>
      <c r="D47" s="192"/>
      <c r="E47" s="195"/>
      <c r="F47" s="198"/>
      <c r="G47" s="201"/>
      <c r="H47" s="201"/>
      <c r="I47" s="201"/>
      <c r="J47" s="21" t="s">
        <v>37</v>
      </c>
      <c r="K47" s="22">
        <f>SUM(K42:K46)</f>
        <v>53200</v>
      </c>
      <c r="L47" s="22">
        <f>SUM(L42:L46)</f>
        <v>13200</v>
      </c>
      <c r="M47" s="22">
        <f t="shared" ref="M47:R47" si="7">SUM(M42:M46)</f>
        <v>13200</v>
      </c>
      <c r="N47" s="22">
        <f t="shared" si="7"/>
        <v>0</v>
      </c>
      <c r="O47" s="22">
        <f t="shared" si="7"/>
        <v>0</v>
      </c>
      <c r="P47" s="22">
        <f t="shared" si="7"/>
        <v>13200</v>
      </c>
      <c r="Q47" s="22">
        <f t="shared" si="7"/>
        <v>20000</v>
      </c>
      <c r="R47" s="22">
        <f t="shared" si="7"/>
        <v>20000</v>
      </c>
      <c r="S47" s="172"/>
      <c r="T47" s="175"/>
      <c r="U47" s="175"/>
      <c r="V47" s="175"/>
    </row>
    <row r="48" spans="1:22" ht="15.75" thickBot="1" x14ac:dyDescent="0.3">
      <c r="A48" s="136" t="s">
        <v>29</v>
      </c>
      <c r="B48" s="28" t="s">
        <v>23</v>
      </c>
      <c r="C48" s="9" t="s">
        <v>21</v>
      </c>
      <c r="D48" s="135" t="s">
        <v>21</v>
      </c>
      <c r="E48" s="176" t="s">
        <v>41</v>
      </c>
      <c r="F48" s="177"/>
      <c r="G48" s="177"/>
      <c r="H48" s="177"/>
      <c r="I48" s="177"/>
      <c r="J48" s="178"/>
      <c r="K48" s="109">
        <f>K47</f>
        <v>53200</v>
      </c>
      <c r="L48" s="109">
        <f t="shared" ref="L48:R50" si="8">L47</f>
        <v>13200</v>
      </c>
      <c r="M48" s="109">
        <f t="shared" si="8"/>
        <v>13200</v>
      </c>
      <c r="N48" s="109">
        <f t="shared" si="8"/>
        <v>0</v>
      </c>
      <c r="O48" s="109">
        <f t="shared" si="8"/>
        <v>0</v>
      </c>
      <c r="P48" s="109">
        <f t="shared" si="8"/>
        <v>13200</v>
      </c>
      <c r="Q48" s="109">
        <f t="shared" si="8"/>
        <v>20000</v>
      </c>
      <c r="R48" s="109">
        <f t="shared" si="8"/>
        <v>20000</v>
      </c>
      <c r="S48" s="114"/>
      <c r="T48" s="115"/>
      <c r="U48" s="116"/>
      <c r="V48" s="117"/>
    </row>
    <row r="49" spans="1:22" ht="15.75" thickBot="1" x14ac:dyDescent="0.3">
      <c r="A49" s="136" t="s">
        <v>29</v>
      </c>
      <c r="B49" s="28" t="s">
        <v>23</v>
      </c>
      <c r="C49" s="9" t="s">
        <v>21</v>
      </c>
      <c r="D49" s="179" t="s">
        <v>45</v>
      </c>
      <c r="E49" s="180"/>
      <c r="F49" s="180"/>
      <c r="G49" s="180"/>
      <c r="H49" s="180"/>
      <c r="I49" s="180"/>
      <c r="J49" s="180"/>
      <c r="K49" s="29">
        <f>K48</f>
        <v>53200</v>
      </c>
      <c r="L49" s="29">
        <f>L48</f>
        <v>13200</v>
      </c>
      <c r="M49" s="29">
        <f t="shared" si="8"/>
        <v>13200</v>
      </c>
      <c r="N49" s="29">
        <f t="shared" si="8"/>
        <v>0</v>
      </c>
      <c r="O49" s="29">
        <f t="shared" si="8"/>
        <v>0</v>
      </c>
      <c r="P49" s="29">
        <f t="shared" si="8"/>
        <v>13200</v>
      </c>
      <c r="Q49" s="29">
        <f t="shared" si="8"/>
        <v>20000</v>
      </c>
      <c r="R49" s="29">
        <f t="shared" si="8"/>
        <v>20000</v>
      </c>
      <c r="S49" s="30"/>
      <c r="T49" s="31"/>
      <c r="U49" s="32"/>
      <c r="V49" s="33"/>
    </row>
    <row r="50" spans="1:22" ht="15.75" thickBot="1" x14ac:dyDescent="0.3">
      <c r="A50" s="136" t="s">
        <v>29</v>
      </c>
      <c r="B50" s="28" t="s">
        <v>23</v>
      </c>
      <c r="C50" s="144" t="s">
        <v>46</v>
      </c>
      <c r="D50" s="145"/>
      <c r="E50" s="145"/>
      <c r="F50" s="145"/>
      <c r="G50" s="145"/>
      <c r="H50" s="145"/>
      <c r="I50" s="145"/>
      <c r="J50" s="145"/>
      <c r="K50" s="34">
        <f>K49</f>
        <v>53200</v>
      </c>
      <c r="L50" s="34">
        <f>L49</f>
        <v>13200</v>
      </c>
      <c r="M50" s="34">
        <f t="shared" si="8"/>
        <v>13200</v>
      </c>
      <c r="N50" s="34">
        <f t="shared" si="8"/>
        <v>0</v>
      </c>
      <c r="O50" s="34">
        <f t="shared" si="8"/>
        <v>0</v>
      </c>
      <c r="P50" s="34">
        <f t="shared" si="8"/>
        <v>13200</v>
      </c>
      <c r="Q50" s="34">
        <f t="shared" si="8"/>
        <v>20000</v>
      </c>
      <c r="R50" s="34">
        <f t="shared" si="8"/>
        <v>20000</v>
      </c>
      <c r="S50" s="35"/>
      <c r="T50" s="36"/>
      <c r="U50" s="37"/>
      <c r="V50" s="38"/>
    </row>
    <row r="51" spans="1:22" ht="15.75" thickBot="1" x14ac:dyDescent="0.3">
      <c r="A51" s="131" t="s">
        <v>29</v>
      </c>
      <c r="B51" s="7" t="s">
        <v>29</v>
      </c>
      <c r="C51" s="231" t="s">
        <v>56</v>
      </c>
      <c r="D51" s="232"/>
      <c r="E51" s="232"/>
      <c r="F51" s="232"/>
      <c r="G51" s="232"/>
      <c r="H51" s="232"/>
      <c r="I51" s="232"/>
      <c r="J51" s="232"/>
      <c r="K51" s="232"/>
      <c r="L51" s="232"/>
      <c r="M51" s="232"/>
      <c r="N51" s="232"/>
      <c r="O51" s="232"/>
      <c r="P51" s="232"/>
      <c r="Q51" s="232"/>
      <c r="R51" s="232"/>
      <c r="S51" s="232"/>
      <c r="T51" s="232"/>
      <c r="U51" s="232"/>
      <c r="V51" s="233"/>
    </row>
    <row r="52" spans="1:22" ht="15.75" thickBot="1" x14ac:dyDescent="0.3">
      <c r="A52" s="131" t="s">
        <v>29</v>
      </c>
      <c r="B52" s="8" t="s">
        <v>29</v>
      </c>
      <c r="C52" s="9" t="s">
        <v>21</v>
      </c>
      <c r="D52" s="226" t="s">
        <v>57</v>
      </c>
      <c r="E52" s="227"/>
      <c r="F52" s="227"/>
      <c r="G52" s="227"/>
      <c r="H52" s="227"/>
      <c r="I52" s="227"/>
      <c r="J52" s="227"/>
      <c r="K52" s="227"/>
      <c r="L52" s="227"/>
      <c r="M52" s="227"/>
      <c r="N52" s="227"/>
      <c r="O52" s="227"/>
      <c r="P52" s="227"/>
      <c r="Q52" s="227"/>
      <c r="R52" s="227"/>
      <c r="S52" s="227"/>
      <c r="T52" s="227"/>
      <c r="U52" s="227"/>
      <c r="V52" s="228"/>
    </row>
    <row r="53" spans="1:22" ht="15.75" thickBot="1" x14ac:dyDescent="0.3">
      <c r="A53" s="132" t="s">
        <v>29</v>
      </c>
      <c r="B53" s="10" t="s">
        <v>29</v>
      </c>
      <c r="C53" s="120" t="s">
        <v>21</v>
      </c>
      <c r="D53" s="133" t="s">
        <v>21</v>
      </c>
      <c r="E53" s="208" t="s">
        <v>58</v>
      </c>
      <c r="F53" s="209"/>
      <c r="G53" s="209"/>
      <c r="H53" s="209"/>
      <c r="I53" s="209"/>
      <c r="J53" s="209"/>
      <c r="K53" s="209"/>
      <c r="L53" s="209"/>
      <c r="M53" s="209"/>
      <c r="N53" s="209"/>
      <c r="O53" s="209"/>
      <c r="P53" s="209"/>
      <c r="Q53" s="209"/>
      <c r="R53" s="209"/>
      <c r="S53" s="209"/>
      <c r="T53" s="209"/>
      <c r="U53" s="209"/>
      <c r="V53" s="210"/>
    </row>
    <row r="54" spans="1:22" x14ac:dyDescent="0.25">
      <c r="A54" s="181" t="s">
        <v>29</v>
      </c>
      <c r="B54" s="184" t="s">
        <v>29</v>
      </c>
      <c r="C54" s="187" t="s">
        <v>21</v>
      </c>
      <c r="D54" s="190" t="s">
        <v>21</v>
      </c>
      <c r="E54" s="193" t="s">
        <v>21</v>
      </c>
      <c r="F54" s="202" t="s">
        <v>59</v>
      </c>
      <c r="G54" s="199" t="s">
        <v>60</v>
      </c>
      <c r="H54" s="199" t="s">
        <v>29</v>
      </c>
      <c r="I54" s="199" t="s">
        <v>61</v>
      </c>
      <c r="J54" s="11" t="s">
        <v>31</v>
      </c>
      <c r="K54" s="26">
        <f>L54+Q54+R54</f>
        <v>251105</v>
      </c>
      <c r="L54" s="26">
        <v>91105</v>
      </c>
      <c r="M54" s="27">
        <v>91105</v>
      </c>
      <c r="N54" s="27">
        <v>91105</v>
      </c>
      <c r="O54" s="27">
        <v>45446</v>
      </c>
      <c r="P54" s="27">
        <v>0</v>
      </c>
      <c r="Q54" s="26">
        <v>80000</v>
      </c>
      <c r="R54" s="26">
        <v>80000</v>
      </c>
      <c r="S54" s="170" t="s">
        <v>62</v>
      </c>
      <c r="T54" s="205">
        <v>93</v>
      </c>
      <c r="U54" s="205">
        <v>93</v>
      </c>
      <c r="V54" s="205">
        <v>93</v>
      </c>
    </row>
    <row r="55" spans="1:22" x14ac:dyDescent="0.25">
      <c r="A55" s="182"/>
      <c r="B55" s="185"/>
      <c r="C55" s="188"/>
      <c r="D55" s="191"/>
      <c r="E55" s="194"/>
      <c r="F55" s="203"/>
      <c r="G55" s="200"/>
      <c r="H55" s="200"/>
      <c r="I55" s="200"/>
      <c r="J55" s="15" t="s">
        <v>33</v>
      </c>
      <c r="K55" s="18"/>
      <c r="L55" s="18"/>
      <c r="M55" s="19"/>
      <c r="N55" s="19"/>
      <c r="O55" s="19"/>
      <c r="P55" s="19"/>
      <c r="Q55" s="18"/>
      <c r="R55" s="18"/>
      <c r="S55" s="171"/>
      <c r="T55" s="206"/>
      <c r="U55" s="206"/>
      <c r="V55" s="206"/>
    </row>
    <row r="56" spans="1:22" x14ac:dyDescent="0.25">
      <c r="A56" s="182"/>
      <c r="B56" s="185"/>
      <c r="C56" s="188"/>
      <c r="D56" s="191"/>
      <c r="E56" s="194"/>
      <c r="F56" s="203"/>
      <c r="G56" s="200"/>
      <c r="H56" s="200"/>
      <c r="I56" s="200"/>
      <c r="J56" s="15" t="s">
        <v>34</v>
      </c>
      <c r="K56" s="18"/>
      <c r="L56" s="18"/>
      <c r="M56" s="19"/>
      <c r="N56" s="19"/>
      <c r="O56" s="19"/>
      <c r="P56" s="19"/>
      <c r="Q56" s="18"/>
      <c r="R56" s="18"/>
      <c r="S56" s="171"/>
      <c r="T56" s="206"/>
      <c r="U56" s="206"/>
      <c r="V56" s="206"/>
    </row>
    <row r="57" spans="1:22" x14ac:dyDescent="0.25">
      <c r="A57" s="182"/>
      <c r="B57" s="185"/>
      <c r="C57" s="188"/>
      <c r="D57" s="191"/>
      <c r="E57" s="194"/>
      <c r="F57" s="203"/>
      <c r="G57" s="200"/>
      <c r="H57" s="200"/>
      <c r="I57" s="200"/>
      <c r="J57" s="15" t="s">
        <v>35</v>
      </c>
      <c r="K57" s="18"/>
      <c r="L57" s="18"/>
      <c r="M57" s="19"/>
      <c r="N57" s="19"/>
      <c r="O57" s="19"/>
      <c r="P57" s="19"/>
      <c r="Q57" s="18"/>
      <c r="R57" s="18"/>
      <c r="S57" s="171"/>
      <c r="T57" s="206"/>
      <c r="U57" s="206"/>
      <c r="V57" s="206"/>
    </row>
    <row r="58" spans="1:22" x14ac:dyDescent="0.25">
      <c r="A58" s="182"/>
      <c r="B58" s="185"/>
      <c r="C58" s="188"/>
      <c r="D58" s="191"/>
      <c r="E58" s="194"/>
      <c r="F58" s="203"/>
      <c r="G58" s="200"/>
      <c r="H58" s="200"/>
      <c r="I58" s="200"/>
      <c r="J58" s="20" t="s">
        <v>36</v>
      </c>
      <c r="K58" s="16"/>
      <c r="L58" s="16"/>
      <c r="M58" s="16"/>
      <c r="N58" s="16"/>
      <c r="O58" s="16"/>
      <c r="P58" s="16"/>
      <c r="Q58" s="16"/>
      <c r="R58" s="16"/>
      <c r="S58" s="171"/>
      <c r="T58" s="206"/>
      <c r="U58" s="206"/>
      <c r="V58" s="206"/>
    </row>
    <row r="59" spans="1:22" ht="15.75" thickBot="1" x14ac:dyDescent="0.3">
      <c r="A59" s="183"/>
      <c r="B59" s="186"/>
      <c r="C59" s="189"/>
      <c r="D59" s="192"/>
      <c r="E59" s="195"/>
      <c r="F59" s="204"/>
      <c r="G59" s="201"/>
      <c r="H59" s="201"/>
      <c r="I59" s="201"/>
      <c r="J59" s="21" t="s">
        <v>37</v>
      </c>
      <c r="K59" s="22">
        <f>SUM(K54:K58)</f>
        <v>251105</v>
      </c>
      <c r="L59" s="22">
        <f>SUM(L54:L58)</f>
        <v>91105</v>
      </c>
      <c r="M59" s="22">
        <f t="shared" ref="M59:R59" si="9">SUM(M54:M58)</f>
        <v>91105</v>
      </c>
      <c r="N59" s="22">
        <f t="shared" si="9"/>
        <v>91105</v>
      </c>
      <c r="O59" s="22">
        <f t="shared" si="9"/>
        <v>45446</v>
      </c>
      <c r="P59" s="22">
        <f t="shared" si="9"/>
        <v>0</v>
      </c>
      <c r="Q59" s="22">
        <f t="shared" si="9"/>
        <v>80000</v>
      </c>
      <c r="R59" s="22">
        <f t="shared" si="9"/>
        <v>80000</v>
      </c>
      <c r="S59" s="172"/>
      <c r="T59" s="207"/>
      <c r="U59" s="207"/>
      <c r="V59" s="207"/>
    </row>
    <row r="60" spans="1:22" x14ac:dyDescent="0.25">
      <c r="A60" s="181" t="s">
        <v>29</v>
      </c>
      <c r="B60" s="184" t="s">
        <v>29</v>
      </c>
      <c r="C60" s="187" t="s">
        <v>21</v>
      </c>
      <c r="D60" s="190" t="s">
        <v>21</v>
      </c>
      <c r="E60" s="193" t="s">
        <v>23</v>
      </c>
      <c r="F60" s="202" t="s">
        <v>63</v>
      </c>
      <c r="G60" s="199" t="s">
        <v>60</v>
      </c>
      <c r="H60" s="199" t="s">
        <v>29</v>
      </c>
      <c r="I60" s="199" t="s">
        <v>61</v>
      </c>
      <c r="J60" s="11" t="s">
        <v>31</v>
      </c>
      <c r="K60" s="26">
        <f>L60+Q60+R60</f>
        <v>2407409</v>
      </c>
      <c r="L60" s="23">
        <v>807409</v>
      </c>
      <c r="M60" s="19">
        <v>807409</v>
      </c>
      <c r="N60" s="19">
        <v>807409</v>
      </c>
      <c r="O60" s="19"/>
      <c r="P60" s="19"/>
      <c r="Q60" s="18">
        <v>800000</v>
      </c>
      <c r="R60" s="18">
        <v>800000</v>
      </c>
      <c r="S60" s="170" t="s">
        <v>64</v>
      </c>
      <c r="T60" s="205">
        <v>16000</v>
      </c>
      <c r="U60" s="205">
        <v>16000</v>
      </c>
      <c r="V60" s="205">
        <v>15000</v>
      </c>
    </row>
    <row r="61" spans="1:22" x14ac:dyDescent="0.25">
      <c r="A61" s="182"/>
      <c r="B61" s="185"/>
      <c r="C61" s="188"/>
      <c r="D61" s="191"/>
      <c r="E61" s="194"/>
      <c r="F61" s="203"/>
      <c r="G61" s="200"/>
      <c r="H61" s="200"/>
      <c r="I61" s="200"/>
      <c r="J61" s="15" t="s">
        <v>33</v>
      </c>
      <c r="K61" s="23"/>
      <c r="L61" s="23"/>
      <c r="M61" s="19"/>
      <c r="N61" s="19"/>
      <c r="O61" s="19"/>
      <c r="P61" s="19"/>
      <c r="Q61" s="18"/>
      <c r="R61" s="18"/>
      <c r="S61" s="171"/>
      <c r="T61" s="206"/>
      <c r="U61" s="206"/>
      <c r="V61" s="206"/>
    </row>
    <row r="62" spans="1:22" x14ac:dyDescent="0.25">
      <c r="A62" s="182"/>
      <c r="B62" s="185"/>
      <c r="C62" s="188"/>
      <c r="D62" s="191"/>
      <c r="E62" s="194"/>
      <c r="F62" s="203"/>
      <c r="G62" s="200"/>
      <c r="H62" s="200"/>
      <c r="I62" s="200"/>
      <c r="J62" s="15" t="s">
        <v>34</v>
      </c>
      <c r="K62" s="23"/>
      <c r="L62" s="23"/>
      <c r="M62" s="19"/>
      <c r="N62" s="19"/>
      <c r="O62" s="19"/>
      <c r="P62" s="19"/>
      <c r="Q62" s="18"/>
      <c r="R62" s="18"/>
      <c r="S62" s="171"/>
      <c r="T62" s="206"/>
      <c r="U62" s="206"/>
      <c r="V62" s="206"/>
    </row>
    <row r="63" spans="1:22" x14ac:dyDescent="0.25">
      <c r="A63" s="182"/>
      <c r="B63" s="185"/>
      <c r="C63" s="188"/>
      <c r="D63" s="191"/>
      <c r="E63" s="194"/>
      <c r="F63" s="203"/>
      <c r="G63" s="200"/>
      <c r="H63" s="200"/>
      <c r="I63" s="200"/>
      <c r="J63" s="15" t="s">
        <v>35</v>
      </c>
      <c r="K63" s="23"/>
      <c r="L63" s="23"/>
      <c r="M63" s="19"/>
      <c r="N63" s="19"/>
      <c r="O63" s="19"/>
      <c r="P63" s="19"/>
      <c r="Q63" s="18"/>
      <c r="R63" s="18"/>
      <c r="S63" s="171"/>
      <c r="T63" s="206"/>
      <c r="U63" s="206"/>
      <c r="V63" s="206"/>
    </row>
    <row r="64" spans="1:22" x14ac:dyDescent="0.25">
      <c r="A64" s="182"/>
      <c r="B64" s="185"/>
      <c r="C64" s="188"/>
      <c r="D64" s="191"/>
      <c r="E64" s="194"/>
      <c r="F64" s="203"/>
      <c r="G64" s="200"/>
      <c r="H64" s="200"/>
      <c r="I64" s="200"/>
      <c r="J64" s="20" t="s">
        <v>36</v>
      </c>
      <c r="K64" s="24"/>
      <c r="L64" s="24"/>
      <c r="M64" s="17"/>
      <c r="N64" s="17"/>
      <c r="O64" s="17"/>
      <c r="P64" s="17"/>
      <c r="Q64" s="16"/>
      <c r="R64" s="16"/>
      <c r="S64" s="171"/>
      <c r="T64" s="206"/>
      <c r="U64" s="206"/>
      <c r="V64" s="206"/>
    </row>
    <row r="65" spans="1:22" ht="15.75" thickBot="1" x14ac:dyDescent="0.3">
      <c r="A65" s="183"/>
      <c r="B65" s="186"/>
      <c r="C65" s="189"/>
      <c r="D65" s="192"/>
      <c r="E65" s="195"/>
      <c r="F65" s="204"/>
      <c r="G65" s="201"/>
      <c r="H65" s="201"/>
      <c r="I65" s="201"/>
      <c r="J65" s="21" t="s">
        <v>37</v>
      </c>
      <c r="K65" s="119">
        <f>SUM(K60:K64)</f>
        <v>2407409</v>
      </c>
      <c r="L65" s="22">
        <f>SUM(L60:L64)</f>
        <v>807409</v>
      </c>
      <c r="M65" s="22">
        <f t="shared" ref="M65:R65" si="10">SUM(M60:M64)</f>
        <v>807409</v>
      </c>
      <c r="N65" s="22">
        <f t="shared" si="10"/>
        <v>807409</v>
      </c>
      <c r="O65" s="22">
        <f t="shared" si="10"/>
        <v>0</v>
      </c>
      <c r="P65" s="22">
        <f t="shared" si="10"/>
        <v>0</v>
      </c>
      <c r="Q65" s="22">
        <f t="shared" si="10"/>
        <v>800000</v>
      </c>
      <c r="R65" s="22">
        <f t="shared" si="10"/>
        <v>800000</v>
      </c>
      <c r="S65" s="172"/>
      <c r="T65" s="207"/>
      <c r="U65" s="207"/>
      <c r="V65" s="207"/>
    </row>
    <row r="66" spans="1:22" x14ac:dyDescent="0.25">
      <c r="A66" s="181" t="s">
        <v>29</v>
      </c>
      <c r="B66" s="184" t="s">
        <v>29</v>
      </c>
      <c r="C66" s="187" t="s">
        <v>21</v>
      </c>
      <c r="D66" s="190" t="s">
        <v>21</v>
      </c>
      <c r="E66" s="193" t="s">
        <v>29</v>
      </c>
      <c r="F66" s="196" t="s">
        <v>65</v>
      </c>
      <c r="G66" s="199" t="s">
        <v>60</v>
      </c>
      <c r="H66" s="199" t="s">
        <v>29</v>
      </c>
      <c r="I66" s="199" t="s">
        <v>61</v>
      </c>
      <c r="J66" s="11" t="s">
        <v>31</v>
      </c>
      <c r="K66" s="16">
        <f>L66+Q66+R66</f>
        <v>1491486</v>
      </c>
      <c r="L66" s="23">
        <v>451486</v>
      </c>
      <c r="M66" s="19">
        <v>451486</v>
      </c>
      <c r="N66" s="19">
        <v>451486</v>
      </c>
      <c r="O66" s="19"/>
      <c r="P66" s="19"/>
      <c r="Q66" s="18">
        <v>520000</v>
      </c>
      <c r="R66" s="18">
        <v>520000</v>
      </c>
      <c r="S66" s="170" t="s">
        <v>66</v>
      </c>
      <c r="T66" s="205">
        <v>12000</v>
      </c>
      <c r="U66" s="205">
        <v>12000</v>
      </c>
      <c r="V66" s="205">
        <v>11000</v>
      </c>
    </row>
    <row r="67" spans="1:22" x14ac:dyDescent="0.25">
      <c r="A67" s="182"/>
      <c r="B67" s="185"/>
      <c r="C67" s="188"/>
      <c r="D67" s="191"/>
      <c r="E67" s="194"/>
      <c r="F67" s="197"/>
      <c r="G67" s="200"/>
      <c r="H67" s="200"/>
      <c r="I67" s="200"/>
      <c r="J67" s="15" t="s">
        <v>33</v>
      </c>
      <c r="K67" s="16">
        <f>L67+Q67+R67</f>
        <v>834</v>
      </c>
      <c r="L67" s="23">
        <v>834</v>
      </c>
      <c r="M67" s="19">
        <v>834</v>
      </c>
      <c r="N67" s="19">
        <v>834</v>
      </c>
      <c r="O67" s="19"/>
      <c r="P67" s="19"/>
      <c r="Q67" s="18"/>
      <c r="R67" s="18"/>
      <c r="S67" s="171"/>
      <c r="T67" s="206"/>
      <c r="U67" s="206"/>
      <c r="V67" s="206"/>
    </row>
    <row r="68" spans="1:22" x14ac:dyDescent="0.25">
      <c r="A68" s="182"/>
      <c r="B68" s="185"/>
      <c r="C68" s="188"/>
      <c r="D68" s="191"/>
      <c r="E68" s="194"/>
      <c r="F68" s="197"/>
      <c r="G68" s="200"/>
      <c r="H68" s="200"/>
      <c r="I68" s="200"/>
      <c r="J68" s="15" t="s">
        <v>34</v>
      </c>
      <c r="K68" s="23"/>
      <c r="L68" s="23"/>
      <c r="M68" s="19"/>
      <c r="N68" s="19"/>
      <c r="O68" s="19"/>
      <c r="P68" s="19"/>
      <c r="Q68" s="18"/>
      <c r="R68" s="18"/>
      <c r="S68" s="171"/>
      <c r="T68" s="206"/>
      <c r="U68" s="206"/>
      <c r="V68" s="206"/>
    </row>
    <row r="69" spans="1:22" x14ac:dyDescent="0.25">
      <c r="A69" s="182"/>
      <c r="B69" s="185"/>
      <c r="C69" s="188"/>
      <c r="D69" s="191"/>
      <c r="E69" s="194"/>
      <c r="F69" s="197"/>
      <c r="G69" s="200"/>
      <c r="H69" s="200"/>
      <c r="I69" s="200"/>
      <c r="J69" s="15" t="s">
        <v>35</v>
      </c>
      <c r="K69" s="23"/>
      <c r="L69" s="23"/>
      <c r="M69" s="19"/>
      <c r="N69" s="19"/>
      <c r="O69" s="19"/>
      <c r="P69" s="19"/>
      <c r="Q69" s="18"/>
      <c r="R69" s="18"/>
      <c r="S69" s="171"/>
      <c r="T69" s="206"/>
      <c r="U69" s="206"/>
      <c r="V69" s="206"/>
    </row>
    <row r="70" spans="1:22" x14ac:dyDescent="0.25">
      <c r="A70" s="182"/>
      <c r="B70" s="185"/>
      <c r="C70" s="188"/>
      <c r="D70" s="191"/>
      <c r="E70" s="194"/>
      <c r="F70" s="197"/>
      <c r="G70" s="200"/>
      <c r="H70" s="200"/>
      <c r="I70" s="200"/>
      <c r="J70" s="20" t="s">
        <v>36</v>
      </c>
      <c r="K70" s="24"/>
      <c r="L70" s="24"/>
      <c r="M70" s="17"/>
      <c r="N70" s="17"/>
      <c r="O70" s="17"/>
      <c r="P70" s="17"/>
      <c r="Q70" s="16"/>
      <c r="R70" s="16"/>
      <c r="S70" s="171"/>
      <c r="T70" s="206"/>
      <c r="U70" s="206"/>
      <c r="V70" s="206"/>
    </row>
    <row r="71" spans="1:22" ht="15.75" thickBot="1" x14ac:dyDescent="0.3">
      <c r="A71" s="183"/>
      <c r="B71" s="186"/>
      <c r="C71" s="189"/>
      <c r="D71" s="192"/>
      <c r="E71" s="195"/>
      <c r="F71" s="198"/>
      <c r="G71" s="201"/>
      <c r="H71" s="201"/>
      <c r="I71" s="201"/>
      <c r="J71" s="21" t="s">
        <v>37</v>
      </c>
      <c r="K71" s="22">
        <f>SUM(K66:K70)</f>
        <v>1492320</v>
      </c>
      <c r="L71" s="22">
        <f>SUM(L66:L70)</f>
        <v>452320</v>
      </c>
      <c r="M71" s="22">
        <f t="shared" ref="M71:R71" si="11">SUM(M66:M70)</f>
        <v>452320</v>
      </c>
      <c r="N71" s="22">
        <f t="shared" si="11"/>
        <v>452320</v>
      </c>
      <c r="O71" s="22">
        <f t="shared" si="11"/>
        <v>0</v>
      </c>
      <c r="P71" s="22">
        <f t="shared" si="11"/>
        <v>0</v>
      </c>
      <c r="Q71" s="22">
        <f t="shared" si="11"/>
        <v>520000</v>
      </c>
      <c r="R71" s="22">
        <f t="shared" si="11"/>
        <v>520000</v>
      </c>
      <c r="S71" s="172"/>
      <c r="T71" s="207"/>
      <c r="U71" s="207"/>
      <c r="V71" s="207"/>
    </row>
    <row r="72" spans="1:22" x14ac:dyDescent="0.25">
      <c r="A72" s="181" t="s">
        <v>29</v>
      </c>
      <c r="B72" s="184" t="s">
        <v>29</v>
      </c>
      <c r="C72" s="187" t="s">
        <v>21</v>
      </c>
      <c r="D72" s="190" t="s">
        <v>21</v>
      </c>
      <c r="E72" s="193" t="s">
        <v>67</v>
      </c>
      <c r="F72" s="196" t="s">
        <v>68</v>
      </c>
      <c r="G72" s="199" t="s">
        <v>69</v>
      </c>
      <c r="H72" s="199" t="s">
        <v>29</v>
      </c>
      <c r="I72" s="199" t="s">
        <v>70</v>
      </c>
      <c r="J72" s="11" t="s">
        <v>31</v>
      </c>
      <c r="K72" s="26">
        <f>L72+Q72+R72</f>
        <v>197705</v>
      </c>
      <c r="L72" s="23">
        <v>97705</v>
      </c>
      <c r="M72" s="19">
        <v>97705</v>
      </c>
      <c r="N72" s="19">
        <v>97705</v>
      </c>
      <c r="O72" s="19"/>
      <c r="P72" s="19"/>
      <c r="Q72" s="18">
        <v>50000</v>
      </c>
      <c r="R72" s="18">
        <v>50000</v>
      </c>
      <c r="S72" s="170" t="s">
        <v>71</v>
      </c>
      <c r="T72" s="205">
        <v>100</v>
      </c>
      <c r="U72" s="205">
        <v>100</v>
      </c>
      <c r="V72" s="205">
        <v>100</v>
      </c>
    </row>
    <row r="73" spans="1:22" x14ac:dyDescent="0.25">
      <c r="A73" s="182"/>
      <c r="B73" s="185"/>
      <c r="C73" s="188"/>
      <c r="D73" s="191"/>
      <c r="E73" s="194"/>
      <c r="F73" s="197"/>
      <c r="G73" s="200"/>
      <c r="H73" s="200"/>
      <c r="I73" s="200"/>
      <c r="J73" s="15" t="s">
        <v>33</v>
      </c>
      <c r="K73" s="23"/>
      <c r="L73" s="23"/>
      <c r="M73" s="19"/>
      <c r="N73" s="19"/>
      <c r="O73" s="19"/>
      <c r="P73" s="19"/>
      <c r="Q73" s="18"/>
      <c r="R73" s="18"/>
      <c r="S73" s="171"/>
      <c r="T73" s="206"/>
      <c r="U73" s="206"/>
      <c r="V73" s="206"/>
    </row>
    <row r="74" spans="1:22" x14ac:dyDescent="0.25">
      <c r="A74" s="182"/>
      <c r="B74" s="185"/>
      <c r="C74" s="188"/>
      <c r="D74" s="191"/>
      <c r="E74" s="194"/>
      <c r="F74" s="197"/>
      <c r="G74" s="200"/>
      <c r="H74" s="200"/>
      <c r="I74" s="200"/>
      <c r="J74" s="15" t="s">
        <v>34</v>
      </c>
      <c r="K74" s="23"/>
      <c r="L74" s="23"/>
      <c r="M74" s="19"/>
      <c r="N74" s="19"/>
      <c r="O74" s="19"/>
      <c r="P74" s="19"/>
      <c r="Q74" s="18"/>
      <c r="R74" s="18"/>
      <c r="S74" s="171"/>
      <c r="T74" s="206"/>
      <c r="U74" s="206"/>
      <c r="V74" s="206"/>
    </row>
    <row r="75" spans="1:22" x14ac:dyDescent="0.25">
      <c r="A75" s="182"/>
      <c r="B75" s="185"/>
      <c r="C75" s="188"/>
      <c r="D75" s="191"/>
      <c r="E75" s="194"/>
      <c r="F75" s="197"/>
      <c r="G75" s="200"/>
      <c r="H75" s="200"/>
      <c r="I75" s="200"/>
      <c r="J75" s="15" t="s">
        <v>35</v>
      </c>
      <c r="K75" s="23"/>
      <c r="L75" s="23"/>
      <c r="M75" s="19"/>
      <c r="N75" s="19"/>
      <c r="O75" s="19"/>
      <c r="P75" s="19"/>
      <c r="Q75" s="18"/>
      <c r="R75" s="18"/>
      <c r="S75" s="171"/>
      <c r="T75" s="206"/>
      <c r="U75" s="206"/>
      <c r="V75" s="206"/>
    </row>
    <row r="76" spans="1:22" x14ac:dyDescent="0.25">
      <c r="A76" s="182"/>
      <c r="B76" s="185"/>
      <c r="C76" s="188"/>
      <c r="D76" s="191"/>
      <c r="E76" s="194"/>
      <c r="F76" s="197"/>
      <c r="G76" s="200"/>
      <c r="H76" s="200"/>
      <c r="I76" s="200"/>
      <c r="J76" s="20" t="s">
        <v>36</v>
      </c>
      <c r="K76" s="24"/>
      <c r="L76" s="24"/>
      <c r="M76" s="17"/>
      <c r="N76" s="17"/>
      <c r="O76" s="17"/>
      <c r="P76" s="17"/>
      <c r="Q76" s="16"/>
      <c r="R76" s="16"/>
      <c r="S76" s="171"/>
      <c r="T76" s="206"/>
      <c r="U76" s="206"/>
      <c r="V76" s="206"/>
    </row>
    <row r="77" spans="1:22" ht="15.75" thickBot="1" x14ac:dyDescent="0.3">
      <c r="A77" s="183"/>
      <c r="B77" s="186"/>
      <c r="C77" s="189"/>
      <c r="D77" s="192"/>
      <c r="E77" s="195"/>
      <c r="F77" s="198"/>
      <c r="G77" s="201"/>
      <c r="H77" s="201"/>
      <c r="I77" s="201"/>
      <c r="J77" s="21" t="s">
        <v>37</v>
      </c>
      <c r="K77" s="22">
        <f>SUM(K72:K76)</f>
        <v>197705</v>
      </c>
      <c r="L77" s="22">
        <f>SUM(L72:L76)</f>
        <v>97705</v>
      </c>
      <c r="M77" s="22">
        <f t="shared" ref="M77:R77" si="12">SUM(M72:M76)</f>
        <v>97705</v>
      </c>
      <c r="N77" s="22">
        <f t="shared" si="12"/>
        <v>97705</v>
      </c>
      <c r="O77" s="22">
        <f t="shared" si="12"/>
        <v>0</v>
      </c>
      <c r="P77" s="22">
        <f t="shared" si="12"/>
        <v>0</v>
      </c>
      <c r="Q77" s="22">
        <f t="shared" si="12"/>
        <v>50000</v>
      </c>
      <c r="R77" s="22">
        <f t="shared" si="12"/>
        <v>50000</v>
      </c>
      <c r="S77" s="172"/>
      <c r="T77" s="207"/>
      <c r="U77" s="207"/>
      <c r="V77" s="207"/>
    </row>
    <row r="78" spans="1:22" ht="15.75" thickBot="1" x14ac:dyDescent="0.3">
      <c r="A78" s="136" t="s">
        <v>29</v>
      </c>
      <c r="B78" s="28" t="s">
        <v>29</v>
      </c>
      <c r="C78" s="9" t="s">
        <v>21</v>
      </c>
      <c r="D78" s="135" t="s">
        <v>21</v>
      </c>
      <c r="E78" s="176" t="s">
        <v>41</v>
      </c>
      <c r="F78" s="177"/>
      <c r="G78" s="177"/>
      <c r="H78" s="177"/>
      <c r="I78" s="177"/>
      <c r="J78" s="177"/>
      <c r="K78" s="109">
        <f>K59+K77+K65+K71</f>
        <v>4348539</v>
      </c>
      <c r="L78" s="109">
        <f t="shared" ref="L78:R78" si="13">L59+L77+L65+L71</f>
        <v>1448539</v>
      </c>
      <c r="M78" s="109">
        <f t="shared" si="13"/>
        <v>1448539</v>
      </c>
      <c r="N78" s="109">
        <f t="shared" si="13"/>
        <v>1448539</v>
      </c>
      <c r="O78" s="109">
        <f t="shared" si="13"/>
        <v>45446</v>
      </c>
      <c r="P78" s="109">
        <f t="shared" si="13"/>
        <v>0</v>
      </c>
      <c r="Q78" s="109">
        <f t="shared" si="13"/>
        <v>1450000</v>
      </c>
      <c r="R78" s="109">
        <f t="shared" si="13"/>
        <v>1450000</v>
      </c>
      <c r="S78" s="114"/>
      <c r="T78" s="115"/>
      <c r="U78" s="116"/>
      <c r="V78" s="117"/>
    </row>
    <row r="79" spans="1:22" ht="15.75" thickBot="1" x14ac:dyDescent="0.3">
      <c r="A79" s="132" t="s">
        <v>29</v>
      </c>
      <c r="B79" s="10" t="s">
        <v>29</v>
      </c>
      <c r="C79" s="120" t="s">
        <v>21</v>
      </c>
      <c r="D79" s="133" t="s">
        <v>23</v>
      </c>
      <c r="E79" s="208" t="s">
        <v>72</v>
      </c>
      <c r="F79" s="209"/>
      <c r="G79" s="209"/>
      <c r="H79" s="209"/>
      <c r="I79" s="209"/>
      <c r="J79" s="209"/>
      <c r="K79" s="209"/>
      <c r="L79" s="209"/>
      <c r="M79" s="209"/>
      <c r="N79" s="209"/>
      <c r="O79" s="209"/>
      <c r="P79" s="209"/>
      <c r="Q79" s="209"/>
      <c r="R79" s="209"/>
      <c r="S79" s="209"/>
      <c r="T79" s="209"/>
      <c r="U79" s="209"/>
      <c r="V79" s="210"/>
    </row>
    <row r="80" spans="1:22" x14ac:dyDescent="0.25">
      <c r="A80" s="181" t="s">
        <v>29</v>
      </c>
      <c r="B80" s="184" t="s">
        <v>29</v>
      </c>
      <c r="C80" s="187" t="s">
        <v>21</v>
      </c>
      <c r="D80" s="190" t="s">
        <v>23</v>
      </c>
      <c r="E80" s="193" t="s">
        <v>21</v>
      </c>
      <c r="F80" s="196" t="s">
        <v>73</v>
      </c>
      <c r="G80" s="199" t="s">
        <v>60</v>
      </c>
      <c r="H80" s="199" t="s">
        <v>29</v>
      </c>
      <c r="I80" s="199" t="s">
        <v>74</v>
      </c>
      <c r="J80" s="11" t="s">
        <v>31</v>
      </c>
      <c r="K80" s="47"/>
      <c r="L80" s="47"/>
      <c r="M80" s="48"/>
      <c r="N80" s="48"/>
      <c r="O80" s="48"/>
      <c r="P80" s="48"/>
      <c r="Q80" s="47"/>
      <c r="R80" s="47"/>
      <c r="S80" s="170" t="s">
        <v>75</v>
      </c>
      <c r="T80" s="173">
        <v>1</v>
      </c>
      <c r="U80" s="173">
        <v>1</v>
      </c>
      <c r="V80" s="173">
        <v>1</v>
      </c>
    </row>
    <row r="81" spans="1:22" x14ac:dyDescent="0.25">
      <c r="A81" s="182"/>
      <c r="B81" s="185"/>
      <c r="C81" s="188"/>
      <c r="D81" s="191"/>
      <c r="E81" s="194"/>
      <c r="F81" s="197"/>
      <c r="G81" s="200"/>
      <c r="H81" s="200"/>
      <c r="I81" s="200"/>
      <c r="J81" s="15" t="s">
        <v>33</v>
      </c>
      <c r="K81" s="16">
        <f>L81+Q81+R81</f>
        <v>4280</v>
      </c>
      <c r="L81" s="16">
        <v>280</v>
      </c>
      <c r="M81" s="17">
        <v>280</v>
      </c>
      <c r="N81" s="17">
        <v>280</v>
      </c>
      <c r="O81" s="17"/>
      <c r="P81" s="17"/>
      <c r="Q81" s="16">
        <v>2000</v>
      </c>
      <c r="R81" s="16">
        <v>2000</v>
      </c>
      <c r="S81" s="171"/>
      <c r="T81" s="174"/>
      <c r="U81" s="174"/>
      <c r="V81" s="174"/>
    </row>
    <row r="82" spans="1:22" x14ac:dyDescent="0.25">
      <c r="A82" s="182"/>
      <c r="B82" s="185"/>
      <c r="C82" s="188"/>
      <c r="D82" s="191"/>
      <c r="E82" s="194"/>
      <c r="F82" s="197"/>
      <c r="G82" s="200"/>
      <c r="H82" s="200"/>
      <c r="I82" s="200"/>
      <c r="J82" s="15" t="s">
        <v>34</v>
      </c>
      <c r="K82" s="18"/>
      <c r="L82" s="18"/>
      <c r="M82" s="19"/>
      <c r="N82" s="19"/>
      <c r="O82" s="19"/>
      <c r="P82" s="19"/>
      <c r="Q82" s="18"/>
      <c r="R82" s="18"/>
      <c r="S82" s="171"/>
      <c r="T82" s="174"/>
      <c r="U82" s="174"/>
      <c r="V82" s="174"/>
    </row>
    <row r="83" spans="1:22" x14ac:dyDescent="0.25">
      <c r="A83" s="182"/>
      <c r="B83" s="185"/>
      <c r="C83" s="188"/>
      <c r="D83" s="191"/>
      <c r="E83" s="194"/>
      <c r="F83" s="197"/>
      <c r="G83" s="200"/>
      <c r="H83" s="200"/>
      <c r="I83" s="200"/>
      <c r="J83" s="15" t="s">
        <v>35</v>
      </c>
      <c r="K83" s="18"/>
      <c r="L83" s="18"/>
      <c r="M83" s="19"/>
      <c r="N83" s="19"/>
      <c r="O83" s="19"/>
      <c r="P83" s="19"/>
      <c r="Q83" s="18"/>
      <c r="R83" s="18"/>
      <c r="S83" s="171"/>
      <c r="T83" s="174"/>
      <c r="U83" s="174"/>
      <c r="V83" s="174"/>
    </row>
    <row r="84" spans="1:22" x14ac:dyDescent="0.25">
      <c r="A84" s="182"/>
      <c r="B84" s="185"/>
      <c r="C84" s="188"/>
      <c r="D84" s="191"/>
      <c r="E84" s="194"/>
      <c r="F84" s="197"/>
      <c r="G84" s="200"/>
      <c r="H84" s="200"/>
      <c r="I84" s="200"/>
      <c r="J84" s="20" t="s">
        <v>36</v>
      </c>
      <c r="K84" s="16"/>
      <c r="L84" s="16"/>
      <c r="M84" s="16"/>
      <c r="N84" s="16"/>
      <c r="O84" s="16"/>
      <c r="P84" s="16"/>
      <c r="Q84" s="16"/>
      <c r="R84" s="16"/>
      <c r="S84" s="171"/>
      <c r="T84" s="174"/>
      <c r="U84" s="174"/>
      <c r="V84" s="174"/>
    </row>
    <row r="85" spans="1:22" ht="15.75" thickBot="1" x14ac:dyDescent="0.3">
      <c r="A85" s="183"/>
      <c r="B85" s="186"/>
      <c r="C85" s="189"/>
      <c r="D85" s="192"/>
      <c r="E85" s="195"/>
      <c r="F85" s="198"/>
      <c r="G85" s="201"/>
      <c r="H85" s="201"/>
      <c r="I85" s="201"/>
      <c r="J85" s="21" t="s">
        <v>37</v>
      </c>
      <c r="K85" s="22">
        <f>SUM(K80:K84)</f>
        <v>4280</v>
      </c>
      <c r="L85" s="22">
        <f>SUM(L80:L84)</f>
        <v>280</v>
      </c>
      <c r="M85" s="22">
        <f t="shared" ref="M85:R85" si="14">SUM(M80:M84)</f>
        <v>280</v>
      </c>
      <c r="N85" s="22">
        <f t="shared" si="14"/>
        <v>280</v>
      </c>
      <c r="O85" s="22">
        <f t="shared" si="14"/>
        <v>0</v>
      </c>
      <c r="P85" s="22">
        <f t="shared" si="14"/>
        <v>0</v>
      </c>
      <c r="Q85" s="22">
        <f t="shared" si="14"/>
        <v>2000</v>
      </c>
      <c r="R85" s="22">
        <f t="shared" si="14"/>
        <v>2000</v>
      </c>
      <c r="S85" s="172"/>
      <c r="T85" s="175"/>
      <c r="U85" s="175"/>
      <c r="V85" s="175"/>
    </row>
    <row r="86" spans="1:22" ht="15.75" thickBot="1" x14ac:dyDescent="0.3">
      <c r="A86" s="136" t="s">
        <v>29</v>
      </c>
      <c r="B86" s="28" t="s">
        <v>29</v>
      </c>
      <c r="C86" s="9" t="s">
        <v>21</v>
      </c>
      <c r="D86" s="135" t="s">
        <v>23</v>
      </c>
      <c r="E86" s="176" t="s">
        <v>41</v>
      </c>
      <c r="F86" s="177"/>
      <c r="G86" s="177"/>
      <c r="H86" s="177"/>
      <c r="I86" s="177"/>
      <c r="J86" s="177"/>
      <c r="K86" s="109">
        <f>K85</f>
        <v>4280</v>
      </c>
      <c r="L86" s="109">
        <f t="shared" ref="L86:R86" si="15">L85</f>
        <v>280</v>
      </c>
      <c r="M86" s="109">
        <f t="shared" si="15"/>
        <v>280</v>
      </c>
      <c r="N86" s="109">
        <f t="shared" si="15"/>
        <v>280</v>
      </c>
      <c r="O86" s="109">
        <f t="shared" si="15"/>
        <v>0</v>
      </c>
      <c r="P86" s="109">
        <f t="shared" si="15"/>
        <v>0</v>
      </c>
      <c r="Q86" s="109">
        <f t="shared" si="15"/>
        <v>2000</v>
      </c>
      <c r="R86" s="109">
        <f t="shared" si="15"/>
        <v>2000</v>
      </c>
      <c r="S86" s="114"/>
      <c r="T86" s="115"/>
      <c r="U86" s="116"/>
      <c r="V86" s="117"/>
    </row>
    <row r="87" spans="1:22" ht="15.75" thickBot="1" x14ac:dyDescent="0.3">
      <c r="A87" s="132" t="s">
        <v>29</v>
      </c>
      <c r="B87" s="10" t="s">
        <v>29</v>
      </c>
      <c r="C87" s="120" t="s">
        <v>21</v>
      </c>
      <c r="D87" s="133" t="s">
        <v>29</v>
      </c>
      <c r="E87" s="208" t="s">
        <v>76</v>
      </c>
      <c r="F87" s="209"/>
      <c r="G87" s="209"/>
      <c r="H87" s="209"/>
      <c r="I87" s="209"/>
      <c r="J87" s="209"/>
      <c r="K87" s="209"/>
      <c r="L87" s="209"/>
      <c r="M87" s="209"/>
      <c r="N87" s="209"/>
      <c r="O87" s="209"/>
      <c r="P87" s="209"/>
      <c r="Q87" s="209"/>
      <c r="R87" s="209"/>
      <c r="S87" s="209"/>
      <c r="T87" s="209"/>
      <c r="U87" s="209"/>
      <c r="V87" s="210"/>
    </row>
    <row r="88" spans="1:22" x14ac:dyDescent="0.25">
      <c r="A88" s="181" t="s">
        <v>29</v>
      </c>
      <c r="B88" s="184" t="s">
        <v>29</v>
      </c>
      <c r="C88" s="187" t="s">
        <v>21</v>
      </c>
      <c r="D88" s="190" t="s">
        <v>29</v>
      </c>
      <c r="E88" s="193" t="s">
        <v>21</v>
      </c>
      <c r="F88" s="196" t="s">
        <v>77</v>
      </c>
      <c r="G88" s="199" t="s">
        <v>60</v>
      </c>
      <c r="H88" s="199" t="s">
        <v>29</v>
      </c>
      <c r="I88" s="199" t="s">
        <v>74</v>
      </c>
      <c r="J88" s="11" t="s">
        <v>31</v>
      </c>
      <c r="K88" s="47"/>
      <c r="L88" s="26"/>
      <c r="M88" s="27"/>
      <c r="N88" s="27"/>
      <c r="O88" s="27"/>
      <c r="P88" s="27"/>
      <c r="Q88" s="26"/>
      <c r="R88" s="26"/>
      <c r="S88" s="170" t="s">
        <v>78</v>
      </c>
      <c r="T88" s="173">
        <v>1</v>
      </c>
      <c r="U88" s="173">
        <v>1</v>
      </c>
      <c r="V88" s="173">
        <v>1</v>
      </c>
    </row>
    <row r="89" spans="1:22" x14ac:dyDescent="0.25">
      <c r="A89" s="182"/>
      <c r="B89" s="185"/>
      <c r="C89" s="188"/>
      <c r="D89" s="191"/>
      <c r="E89" s="194"/>
      <c r="F89" s="197"/>
      <c r="G89" s="200"/>
      <c r="H89" s="200"/>
      <c r="I89" s="200"/>
      <c r="J89" s="15" t="s">
        <v>33</v>
      </c>
      <c r="K89" s="16">
        <f>L89+Q89+R89</f>
        <v>1200</v>
      </c>
      <c r="L89" s="18">
        <v>200</v>
      </c>
      <c r="M89" s="19">
        <v>200</v>
      </c>
      <c r="N89" s="19">
        <v>200</v>
      </c>
      <c r="O89" s="19"/>
      <c r="P89" s="19"/>
      <c r="Q89" s="18">
        <v>500</v>
      </c>
      <c r="R89" s="18">
        <v>500</v>
      </c>
      <c r="S89" s="171"/>
      <c r="T89" s="174"/>
      <c r="U89" s="174"/>
      <c r="V89" s="174"/>
    </row>
    <row r="90" spans="1:22" x14ac:dyDescent="0.25">
      <c r="A90" s="182"/>
      <c r="B90" s="185"/>
      <c r="C90" s="188"/>
      <c r="D90" s="191"/>
      <c r="E90" s="194"/>
      <c r="F90" s="197"/>
      <c r="G90" s="200"/>
      <c r="H90" s="200"/>
      <c r="I90" s="200"/>
      <c r="J90" s="15" t="s">
        <v>34</v>
      </c>
      <c r="K90" s="18"/>
      <c r="L90" s="18"/>
      <c r="M90" s="19"/>
      <c r="N90" s="19"/>
      <c r="O90" s="19"/>
      <c r="P90" s="19"/>
      <c r="Q90" s="18"/>
      <c r="R90" s="18"/>
      <c r="S90" s="171"/>
      <c r="T90" s="174"/>
      <c r="U90" s="174"/>
      <c r="V90" s="174"/>
    </row>
    <row r="91" spans="1:22" x14ac:dyDescent="0.25">
      <c r="A91" s="182"/>
      <c r="B91" s="185"/>
      <c r="C91" s="188"/>
      <c r="D91" s="191"/>
      <c r="E91" s="194"/>
      <c r="F91" s="197"/>
      <c r="G91" s="200"/>
      <c r="H91" s="200"/>
      <c r="I91" s="200"/>
      <c r="J91" s="15" t="s">
        <v>35</v>
      </c>
      <c r="K91" s="18"/>
      <c r="L91" s="18"/>
      <c r="M91" s="19"/>
      <c r="N91" s="19"/>
      <c r="O91" s="19"/>
      <c r="P91" s="19"/>
      <c r="Q91" s="18"/>
      <c r="R91" s="18"/>
      <c r="S91" s="171"/>
      <c r="T91" s="174"/>
      <c r="U91" s="174"/>
      <c r="V91" s="174"/>
    </row>
    <row r="92" spans="1:22" x14ac:dyDescent="0.25">
      <c r="A92" s="182"/>
      <c r="B92" s="185"/>
      <c r="C92" s="188"/>
      <c r="D92" s="191"/>
      <c r="E92" s="194"/>
      <c r="F92" s="197"/>
      <c r="G92" s="200"/>
      <c r="H92" s="200"/>
      <c r="I92" s="200"/>
      <c r="J92" s="20" t="s">
        <v>36</v>
      </c>
      <c r="K92" s="16"/>
      <c r="L92" s="16"/>
      <c r="M92" s="16"/>
      <c r="N92" s="16"/>
      <c r="O92" s="16"/>
      <c r="P92" s="16"/>
      <c r="Q92" s="16"/>
      <c r="R92" s="16"/>
      <c r="S92" s="171"/>
      <c r="T92" s="174"/>
      <c r="U92" s="174"/>
      <c r="V92" s="174"/>
    </row>
    <row r="93" spans="1:22" ht="15.75" thickBot="1" x14ac:dyDescent="0.3">
      <c r="A93" s="183"/>
      <c r="B93" s="186"/>
      <c r="C93" s="189"/>
      <c r="D93" s="192"/>
      <c r="E93" s="195"/>
      <c r="F93" s="198"/>
      <c r="G93" s="201"/>
      <c r="H93" s="201"/>
      <c r="I93" s="201"/>
      <c r="J93" s="21" t="s">
        <v>37</v>
      </c>
      <c r="K93" s="22">
        <f>SUM(K88:K92)</f>
        <v>1200</v>
      </c>
      <c r="L93" s="22">
        <f>SUM(L88:L92)</f>
        <v>200</v>
      </c>
      <c r="M93" s="22">
        <f t="shared" ref="M93:R93" si="16">SUM(M88:M92)</f>
        <v>200</v>
      </c>
      <c r="N93" s="22">
        <f t="shared" si="16"/>
        <v>200</v>
      </c>
      <c r="O93" s="22">
        <f t="shared" si="16"/>
        <v>0</v>
      </c>
      <c r="P93" s="22">
        <f t="shared" si="16"/>
        <v>0</v>
      </c>
      <c r="Q93" s="22">
        <f t="shared" si="16"/>
        <v>500</v>
      </c>
      <c r="R93" s="22">
        <f t="shared" si="16"/>
        <v>500</v>
      </c>
      <c r="S93" s="172"/>
      <c r="T93" s="175"/>
      <c r="U93" s="175"/>
      <c r="V93" s="175"/>
    </row>
    <row r="94" spans="1:22" ht="15.75" thickBot="1" x14ac:dyDescent="0.3">
      <c r="A94" s="136" t="s">
        <v>29</v>
      </c>
      <c r="B94" s="28" t="s">
        <v>29</v>
      </c>
      <c r="C94" s="9" t="s">
        <v>21</v>
      </c>
      <c r="D94" s="135" t="s">
        <v>29</v>
      </c>
      <c r="E94" s="176" t="s">
        <v>41</v>
      </c>
      <c r="F94" s="177"/>
      <c r="G94" s="177"/>
      <c r="H94" s="177"/>
      <c r="I94" s="177"/>
      <c r="J94" s="178"/>
      <c r="K94" s="109">
        <f>K93</f>
        <v>1200</v>
      </c>
      <c r="L94" s="109">
        <f t="shared" ref="L94:R94" si="17">L93</f>
        <v>200</v>
      </c>
      <c r="M94" s="109">
        <f t="shared" si="17"/>
        <v>200</v>
      </c>
      <c r="N94" s="109">
        <f t="shared" si="17"/>
        <v>200</v>
      </c>
      <c r="O94" s="109">
        <f t="shared" si="17"/>
        <v>0</v>
      </c>
      <c r="P94" s="109">
        <f t="shared" si="17"/>
        <v>0</v>
      </c>
      <c r="Q94" s="109">
        <f t="shared" si="17"/>
        <v>500</v>
      </c>
      <c r="R94" s="109">
        <f t="shared" si="17"/>
        <v>500</v>
      </c>
      <c r="S94" s="114"/>
      <c r="T94" s="115"/>
      <c r="U94" s="116"/>
      <c r="V94" s="117"/>
    </row>
    <row r="95" spans="1:22" ht="15.75" thickBot="1" x14ac:dyDescent="0.3">
      <c r="A95" s="132" t="s">
        <v>29</v>
      </c>
      <c r="B95" s="10" t="s">
        <v>29</v>
      </c>
      <c r="C95" s="120" t="s">
        <v>21</v>
      </c>
      <c r="D95" s="133" t="s">
        <v>67</v>
      </c>
      <c r="E95" s="208" t="s">
        <v>79</v>
      </c>
      <c r="F95" s="209"/>
      <c r="G95" s="209"/>
      <c r="H95" s="209"/>
      <c r="I95" s="209"/>
      <c r="J95" s="209"/>
      <c r="K95" s="209"/>
      <c r="L95" s="209"/>
      <c r="M95" s="209"/>
      <c r="N95" s="209"/>
      <c r="O95" s="209"/>
      <c r="P95" s="209"/>
      <c r="Q95" s="209"/>
      <c r="R95" s="209"/>
      <c r="S95" s="209"/>
      <c r="T95" s="209"/>
      <c r="U95" s="209"/>
      <c r="V95" s="210"/>
    </row>
    <row r="96" spans="1:22" x14ac:dyDescent="0.25">
      <c r="A96" s="181" t="s">
        <v>29</v>
      </c>
      <c r="B96" s="184" t="s">
        <v>29</v>
      </c>
      <c r="C96" s="187" t="s">
        <v>21</v>
      </c>
      <c r="D96" s="190" t="s">
        <v>67</v>
      </c>
      <c r="E96" s="193" t="s">
        <v>21</v>
      </c>
      <c r="F96" s="196" t="s">
        <v>80</v>
      </c>
      <c r="G96" s="199" t="s">
        <v>81</v>
      </c>
      <c r="H96" s="199" t="s">
        <v>29</v>
      </c>
      <c r="I96" s="199" t="s">
        <v>82</v>
      </c>
      <c r="J96" s="11" t="s">
        <v>31</v>
      </c>
      <c r="K96" s="47"/>
      <c r="L96" s="26"/>
      <c r="M96" s="27"/>
      <c r="N96" s="27"/>
      <c r="O96" s="27"/>
      <c r="P96" s="27"/>
      <c r="Q96" s="26"/>
      <c r="R96" s="26"/>
      <c r="S96" s="170" t="s">
        <v>83</v>
      </c>
      <c r="T96" s="205">
        <v>100</v>
      </c>
      <c r="U96" s="205">
        <v>100</v>
      </c>
      <c r="V96" s="205">
        <v>100</v>
      </c>
    </row>
    <row r="97" spans="1:22" x14ac:dyDescent="0.25">
      <c r="A97" s="182"/>
      <c r="B97" s="185"/>
      <c r="C97" s="188"/>
      <c r="D97" s="191"/>
      <c r="E97" s="194"/>
      <c r="F97" s="197"/>
      <c r="G97" s="200"/>
      <c r="H97" s="200"/>
      <c r="I97" s="200"/>
      <c r="J97" s="15" t="s">
        <v>33</v>
      </c>
      <c r="K97" s="16">
        <f>L97+Q97+R97</f>
        <v>2000</v>
      </c>
      <c r="L97" s="18"/>
      <c r="M97" s="19"/>
      <c r="N97" s="19"/>
      <c r="O97" s="19"/>
      <c r="P97" s="19"/>
      <c r="Q97" s="18">
        <v>1000</v>
      </c>
      <c r="R97" s="18">
        <v>1000</v>
      </c>
      <c r="S97" s="171"/>
      <c r="T97" s="206"/>
      <c r="U97" s="206"/>
      <c r="V97" s="206"/>
    </row>
    <row r="98" spans="1:22" x14ac:dyDescent="0.25">
      <c r="A98" s="182"/>
      <c r="B98" s="185"/>
      <c r="C98" s="188"/>
      <c r="D98" s="191"/>
      <c r="E98" s="194"/>
      <c r="F98" s="197"/>
      <c r="G98" s="200"/>
      <c r="H98" s="200"/>
      <c r="I98" s="200"/>
      <c r="J98" s="15" t="s">
        <v>34</v>
      </c>
      <c r="K98" s="18"/>
      <c r="L98" s="18"/>
      <c r="M98" s="19"/>
      <c r="N98" s="19"/>
      <c r="O98" s="19"/>
      <c r="P98" s="19"/>
      <c r="Q98" s="18"/>
      <c r="R98" s="18"/>
      <c r="S98" s="171"/>
      <c r="T98" s="206"/>
      <c r="U98" s="206"/>
      <c r="V98" s="206"/>
    </row>
    <row r="99" spans="1:22" x14ac:dyDescent="0.25">
      <c r="A99" s="182"/>
      <c r="B99" s="185"/>
      <c r="C99" s="188"/>
      <c r="D99" s="191"/>
      <c r="E99" s="194"/>
      <c r="F99" s="197"/>
      <c r="G99" s="200"/>
      <c r="H99" s="200"/>
      <c r="I99" s="200"/>
      <c r="J99" s="15" t="s">
        <v>35</v>
      </c>
      <c r="K99" s="18"/>
      <c r="L99" s="18"/>
      <c r="M99" s="19"/>
      <c r="N99" s="19"/>
      <c r="O99" s="19"/>
      <c r="P99" s="19"/>
      <c r="Q99" s="18"/>
      <c r="R99" s="18"/>
      <c r="S99" s="171"/>
      <c r="T99" s="206"/>
      <c r="U99" s="206"/>
      <c r="V99" s="206"/>
    </row>
    <row r="100" spans="1:22" x14ac:dyDescent="0.25">
      <c r="A100" s="182"/>
      <c r="B100" s="185"/>
      <c r="C100" s="188"/>
      <c r="D100" s="191"/>
      <c r="E100" s="194"/>
      <c r="F100" s="197"/>
      <c r="G100" s="200"/>
      <c r="H100" s="200"/>
      <c r="I100" s="200"/>
      <c r="J100" s="20" t="s">
        <v>36</v>
      </c>
      <c r="K100" s="16"/>
      <c r="L100" s="16"/>
      <c r="M100" s="16"/>
      <c r="N100" s="16"/>
      <c r="O100" s="16"/>
      <c r="P100" s="16"/>
      <c r="Q100" s="16"/>
      <c r="R100" s="16"/>
      <c r="S100" s="171"/>
      <c r="T100" s="206"/>
      <c r="U100" s="206"/>
      <c r="V100" s="206"/>
    </row>
    <row r="101" spans="1:22" ht="15.75" thickBot="1" x14ac:dyDescent="0.3">
      <c r="A101" s="183"/>
      <c r="B101" s="186"/>
      <c r="C101" s="189"/>
      <c r="D101" s="192"/>
      <c r="E101" s="195"/>
      <c r="F101" s="198"/>
      <c r="G101" s="201"/>
      <c r="H101" s="201"/>
      <c r="I101" s="201"/>
      <c r="J101" s="21" t="s">
        <v>37</v>
      </c>
      <c r="K101" s="22">
        <f>SUM(K96:K100)</f>
        <v>2000</v>
      </c>
      <c r="L101" s="22">
        <f>SUM(L96:L100)</f>
        <v>0</v>
      </c>
      <c r="M101" s="22">
        <f t="shared" ref="M101:R101" si="18">SUM(M96:M100)</f>
        <v>0</v>
      </c>
      <c r="N101" s="22">
        <f t="shared" si="18"/>
        <v>0</v>
      </c>
      <c r="O101" s="22">
        <f t="shared" si="18"/>
        <v>0</v>
      </c>
      <c r="P101" s="22">
        <f t="shared" si="18"/>
        <v>0</v>
      </c>
      <c r="Q101" s="22">
        <f t="shared" si="18"/>
        <v>1000</v>
      </c>
      <c r="R101" s="22">
        <f t="shared" si="18"/>
        <v>1000</v>
      </c>
      <c r="S101" s="172"/>
      <c r="T101" s="207"/>
      <c r="U101" s="207"/>
      <c r="V101" s="207"/>
    </row>
    <row r="102" spans="1:22" ht="15.75" thickBot="1" x14ac:dyDescent="0.3">
      <c r="A102" s="136" t="s">
        <v>29</v>
      </c>
      <c r="B102" s="28" t="s">
        <v>29</v>
      </c>
      <c r="C102" s="9" t="s">
        <v>21</v>
      </c>
      <c r="D102" s="135" t="s">
        <v>67</v>
      </c>
      <c r="E102" s="176" t="s">
        <v>41</v>
      </c>
      <c r="F102" s="177"/>
      <c r="G102" s="177"/>
      <c r="H102" s="177"/>
      <c r="I102" s="177"/>
      <c r="J102" s="177"/>
      <c r="K102" s="109">
        <f>K101</f>
        <v>2000</v>
      </c>
      <c r="L102" s="109">
        <f t="shared" ref="L102:R102" si="19">L101</f>
        <v>0</v>
      </c>
      <c r="M102" s="109">
        <f t="shared" si="19"/>
        <v>0</v>
      </c>
      <c r="N102" s="109">
        <f t="shared" si="19"/>
        <v>0</v>
      </c>
      <c r="O102" s="109">
        <f t="shared" si="19"/>
        <v>0</v>
      </c>
      <c r="P102" s="109">
        <f t="shared" si="19"/>
        <v>0</v>
      </c>
      <c r="Q102" s="109">
        <f t="shared" si="19"/>
        <v>1000</v>
      </c>
      <c r="R102" s="109">
        <f t="shared" si="19"/>
        <v>1000</v>
      </c>
      <c r="S102" s="114"/>
      <c r="T102" s="115"/>
      <c r="U102" s="116"/>
      <c r="V102" s="117"/>
    </row>
    <row r="103" spans="1:22" ht="15.75" thickBot="1" x14ac:dyDescent="0.3">
      <c r="A103" s="136" t="s">
        <v>29</v>
      </c>
      <c r="B103" s="28" t="s">
        <v>29</v>
      </c>
      <c r="C103" s="9" t="s">
        <v>21</v>
      </c>
      <c r="D103" s="179" t="s">
        <v>45</v>
      </c>
      <c r="E103" s="180"/>
      <c r="F103" s="180"/>
      <c r="G103" s="180"/>
      <c r="H103" s="180"/>
      <c r="I103" s="180"/>
      <c r="J103" s="180"/>
      <c r="K103" s="29">
        <f>+K86+K78+K94+K102</f>
        <v>4356019</v>
      </c>
      <c r="L103" s="29">
        <f t="shared" ref="L103:R103" si="20">+L86+L78+L94+L102</f>
        <v>1449019</v>
      </c>
      <c r="M103" s="29">
        <f t="shared" si="20"/>
        <v>1449019</v>
      </c>
      <c r="N103" s="29">
        <f t="shared" si="20"/>
        <v>1449019</v>
      </c>
      <c r="O103" s="29">
        <f t="shared" si="20"/>
        <v>45446</v>
      </c>
      <c r="P103" s="29">
        <f t="shared" si="20"/>
        <v>0</v>
      </c>
      <c r="Q103" s="29">
        <f t="shared" si="20"/>
        <v>1453500</v>
      </c>
      <c r="R103" s="29">
        <f t="shared" si="20"/>
        <v>1453500</v>
      </c>
      <c r="S103" s="30"/>
      <c r="T103" s="31"/>
      <c r="U103" s="32"/>
      <c r="V103" s="33"/>
    </row>
    <row r="104" spans="1:22" ht="15.75" thickBot="1" x14ac:dyDescent="0.3">
      <c r="A104" s="131" t="s">
        <v>29</v>
      </c>
      <c r="B104" s="8" t="s">
        <v>29</v>
      </c>
      <c r="C104" s="9" t="s">
        <v>23</v>
      </c>
      <c r="D104" s="226" t="s">
        <v>84</v>
      </c>
      <c r="E104" s="227"/>
      <c r="F104" s="227"/>
      <c r="G104" s="227"/>
      <c r="H104" s="227"/>
      <c r="I104" s="227"/>
      <c r="J104" s="227"/>
      <c r="K104" s="227"/>
      <c r="L104" s="227"/>
      <c r="M104" s="227"/>
      <c r="N104" s="227"/>
      <c r="O104" s="227"/>
      <c r="P104" s="227"/>
      <c r="Q104" s="227"/>
      <c r="R104" s="227"/>
      <c r="S104" s="227"/>
      <c r="T104" s="227"/>
      <c r="U104" s="227"/>
      <c r="V104" s="228"/>
    </row>
    <row r="105" spans="1:22" ht="15.75" thickBot="1" x14ac:dyDescent="0.3">
      <c r="A105" s="132" t="s">
        <v>29</v>
      </c>
      <c r="B105" s="10" t="s">
        <v>29</v>
      </c>
      <c r="C105" s="120" t="s">
        <v>23</v>
      </c>
      <c r="D105" s="133" t="s">
        <v>21</v>
      </c>
      <c r="E105" s="208" t="s">
        <v>85</v>
      </c>
      <c r="F105" s="209"/>
      <c r="G105" s="209"/>
      <c r="H105" s="209"/>
      <c r="I105" s="209"/>
      <c r="J105" s="209"/>
      <c r="K105" s="209"/>
      <c r="L105" s="209"/>
      <c r="M105" s="209"/>
      <c r="N105" s="209"/>
      <c r="O105" s="209"/>
      <c r="P105" s="209"/>
      <c r="Q105" s="209"/>
      <c r="R105" s="209"/>
      <c r="S105" s="209"/>
      <c r="T105" s="209"/>
      <c r="U105" s="209"/>
      <c r="V105" s="210"/>
    </row>
    <row r="106" spans="1:22" x14ac:dyDescent="0.25">
      <c r="A106" s="181" t="s">
        <v>29</v>
      </c>
      <c r="B106" s="184" t="s">
        <v>29</v>
      </c>
      <c r="C106" s="187" t="s">
        <v>23</v>
      </c>
      <c r="D106" s="190" t="s">
        <v>21</v>
      </c>
      <c r="E106" s="193" t="s">
        <v>21</v>
      </c>
      <c r="F106" s="196" t="s">
        <v>86</v>
      </c>
      <c r="G106" s="199" t="s">
        <v>87</v>
      </c>
      <c r="H106" s="199" t="s">
        <v>29</v>
      </c>
      <c r="I106" s="199" t="s">
        <v>30</v>
      </c>
      <c r="J106" s="11" t="s">
        <v>31</v>
      </c>
      <c r="K106" s="26">
        <f>L106+Q106+R106</f>
        <v>200000</v>
      </c>
      <c r="L106" s="26">
        <v>100000</v>
      </c>
      <c r="M106" s="27">
        <v>0</v>
      </c>
      <c r="N106" s="27">
        <v>0</v>
      </c>
      <c r="O106" s="27"/>
      <c r="P106" s="27"/>
      <c r="Q106" s="26">
        <v>100000</v>
      </c>
      <c r="R106" s="26">
        <v>0</v>
      </c>
      <c r="S106" s="170" t="s">
        <v>88</v>
      </c>
      <c r="T106" s="220"/>
      <c r="U106" s="173"/>
      <c r="V106" s="223">
        <v>1</v>
      </c>
    </row>
    <row r="107" spans="1:22" x14ac:dyDescent="0.25">
      <c r="A107" s="182"/>
      <c r="B107" s="185"/>
      <c r="C107" s="188"/>
      <c r="D107" s="191"/>
      <c r="E107" s="194"/>
      <c r="F107" s="197"/>
      <c r="G107" s="200"/>
      <c r="H107" s="200"/>
      <c r="I107" s="200"/>
      <c r="J107" s="15" t="s">
        <v>33</v>
      </c>
      <c r="K107" s="18"/>
      <c r="L107" s="18"/>
      <c r="M107" s="19"/>
      <c r="N107" s="19"/>
      <c r="O107" s="19"/>
      <c r="P107" s="19"/>
      <c r="Q107" s="18"/>
      <c r="R107" s="18"/>
      <c r="S107" s="171"/>
      <c r="T107" s="221"/>
      <c r="U107" s="174"/>
      <c r="V107" s="224"/>
    </row>
    <row r="108" spans="1:22" x14ac:dyDescent="0.25">
      <c r="A108" s="182"/>
      <c r="B108" s="185"/>
      <c r="C108" s="188"/>
      <c r="D108" s="191"/>
      <c r="E108" s="194"/>
      <c r="F108" s="197"/>
      <c r="G108" s="200"/>
      <c r="H108" s="200"/>
      <c r="I108" s="200"/>
      <c r="J108" s="15" t="s">
        <v>34</v>
      </c>
      <c r="K108" s="18"/>
      <c r="L108" s="18"/>
      <c r="M108" s="19"/>
      <c r="N108" s="19"/>
      <c r="O108" s="19"/>
      <c r="P108" s="19"/>
      <c r="Q108" s="18"/>
      <c r="R108" s="18"/>
      <c r="S108" s="171"/>
      <c r="T108" s="221"/>
      <c r="U108" s="174"/>
      <c r="V108" s="224"/>
    </row>
    <row r="109" spans="1:22" x14ac:dyDescent="0.25">
      <c r="A109" s="182"/>
      <c r="B109" s="185"/>
      <c r="C109" s="188"/>
      <c r="D109" s="191"/>
      <c r="E109" s="194"/>
      <c r="F109" s="197"/>
      <c r="G109" s="200"/>
      <c r="H109" s="200"/>
      <c r="I109" s="200"/>
      <c r="J109" s="15" t="s">
        <v>35</v>
      </c>
      <c r="K109" s="18"/>
      <c r="L109" s="18"/>
      <c r="M109" s="19"/>
      <c r="N109" s="19"/>
      <c r="O109" s="19"/>
      <c r="P109" s="19"/>
      <c r="Q109" s="18"/>
      <c r="R109" s="18"/>
      <c r="S109" s="171"/>
      <c r="T109" s="221"/>
      <c r="U109" s="174"/>
      <c r="V109" s="224"/>
    </row>
    <row r="110" spans="1:22" x14ac:dyDescent="0.25">
      <c r="A110" s="182"/>
      <c r="B110" s="185"/>
      <c r="C110" s="188"/>
      <c r="D110" s="191"/>
      <c r="E110" s="194"/>
      <c r="F110" s="197"/>
      <c r="G110" s="200"/>
      <c r="H110" s="200"/>
      <c r="I110" s="200"/>
      <c r="J110" s="20" t="s">
        <v>36</v>
      </c>
      <c r="K110" s="16"/>
      <c r="L110" s="16"/>
      <c r="M110" s="16"/>
      <c r="N110" s="16"/>
      <c r="O110" s="16"/>
      <c r="P110" s="16"/>
      <c r="Q110" s="16"/>
      <c r="R110" s="16"/>
      <c r="S110" s="171"/>
      <c r="T110" s="221"/>
      <c r="U110" s="174"/>
      <c r="V110" s="224"/>
    </row>
    <row r="111" spans="1:22" ht="15.75" thickBot="1" x14ac:dyDescent="0.3">
      <c r="A111" s="183"/>
      <c r="B111" s="186"/>
      <c r="C111" s="189"/>
      <c r="D111" s="192"/>
      <c r="E111" s="195"/>
      <c r="F111" s="198"/>
      <c r="G111" s="201"/>
      <c r="H111" s="201"/>
      <c r="I111" s="201"/>
      <c r="J111" s="21" t="s">
        <v>37</v>
      </c>
      <c r="K111" s="22">
        <v>200000</v>
      </c>
      <c r="L111" s="22">
        <f>SUM(L106:L110)</f>
        <v>100000</v>
      </c>
      <c r="M111" s="22">
        <f t="shared" ref="M111:Q111" si="21">SUM(M106:M110)</f>
        <v>0</v>
      </c>
      <c r="N111" s="22">
        <f t="shared" si="21"/>
        <v>0</v>
      </c>
      <c r="O111" s="22">
        <f t="shared" si="21"/>
        <v>0</v>
      </c>
      <c r="P111" s="22">
        <f t="shared" si="21"/>
        <v>0</v>
      </c>
      <c r="Q111" s="22">
        <f t="shared" si="21"/>
        <v>100000</v>
      </c>
      <c r="R111" s="22"/>
      <c r="S111" s="172"/>
      <c r="T111" s="222"/>
      <c r="U111" s="175"/>
      <c r="V111" s="225"/>
    </row>
    <row r="112" spans="1:22" x14ac:dyDescent="0.25">
      <c r="A112" s="182" t="s">
        <v>29</v>
      </c>
      <c r="B112" s="185" t="s">
        <v>29</v>
      </c>
      <c r="C112" s="188" t="s">
        <v>23</v>
      </c>
      <c r="D112" s="191" t="s">
        <v>21</v>
      </c>
      <c r="E112" s="194" t="s">
        <v>23</v>
      </c>
      <c r="F112" s="196" t="s">
        <v>89</v>
      </c>
      <c r="G112" s="200" t="s">
        <v>28</v>
      </c>
      <c r="H112" s="200" t="s">
        <v>29</v>
      </c>
      <c r="I112" s="200" t="s">
        <v>30</v>
      </c>
      <c r="J112" s="11" t="s">
        <v>31</v>
      </c>
      <c r="K112" s="26">
        <f>L112+Q112+R112</f>
        <v>200000</v>
      </c>
      <c r="L112" s="26">
        <v>100000</v>
      </c>
      <c r="M112" s="27">
        <v>0</v>
      </c>
      <c r="N112" s="27">
        <v>0</v>
      </c>
      <c r="O112" s="27"/>
      <c r="P112" s="27"/>
      <c r="Q112" s="26">
        <v>100000</v>
      </c>
      <c r="R112" s="26">
        <v>0</v>
      </c>
      <c r="S112" s="170" t="s">
        <v>90</v>
      </c>
      <c r="T112" s="229"/>
      <c r="U112" s="173"/>
      <c r="V112" s="174">
        <v>1</v>
      </c>
    </row>
    <row r="113" spans="1:22" x14ac:dyDescent="0.25">
      <c r="A113" s="182"/>
      <c r="B113" s="185"/>
      <c r="C113" s="188"/>
      <c r="D113" s="191"/>
      <c r="E113" s="194"/>
      <c r="F113" s="197"/>
      <c r="G113" s="200"/>
      <c r="H113" s="200"/>
      <c r="I113" s="200"/>
      <c r="J113" s="15" t="s">
        <v>33</v>
      </c>
      <c r="K113" s="18"/>
      <c r="L113" s="23"/>
      <c r="M113" s="19"/>
      <c r="N113" s="19"/>
      <c r="O113" s="19"/>
      <c r="P113" s="19"/>
      <c r="Q113" s="18"/>
      <c r="R113" s="18"/>
      <c r="S113" s="171"/>
      <c r="T113" s="229"/>
      <c r="U113" s="174"/>
      <c r="V113" s="174"/>
    </row>
    <row r="114" spans="1:22" x14ac:dyDescent="0.25">
      <c r="A114" s="182"/>
      <c r="B114" s="185"/>
      <c r="C114" s="188"/>
      <c r="D114" s="191"/>
      <c r="E114" s="194"/>
      <c r="F114" s="197"/>
      <c r="G114" s="200"/>
      <c r="H114" s="200"/>
      <c r="I114" s="200"/>
      <c r="J114" s="15" t="s">
        <v>34</v>
      </c>
      <c r="K114" s="18"/>
      <c r="L114" s="23"/>
      <c r="M114" s="19"/>
      <c r="N114" s="19"/>
      <c r="O114" s="19"/>
      <c r="P114" s="19"/>
      <c r="Q114" s="18"/>
      <c r="R114" s="18"/>
      <c r="S114" s="171"/>
      <c r="T114" s="229"/>
      <c r="U114" s="174"/>
      <c r="V114" s="174"/>
    </row>
    <row r="115" spans="1:22" x14ac:dyDescent="0.25">
      <c r="A115" s="182"/>
      <c r="B115" s="185"/>
      <c r="C115" s="188"/>
      <c r="D115" s="191"/>
      <c r="E115" s="194"/>
      <c r="F115" s="197"/>
      <c r="G115" s="200"/>
      <c r="H115" s="200"/>
      <c r="I115" s="200"/>
      <c r="J115" s="15" t="s">
        <v>35</v>
      </c>
      <c r="K115" s="18"/>
      <c r="L115" s="23"/>
      <c r="M115" s="19"/>
      <c r="N115" s="19"/>
      <c r="O115" s="19"/>
      <c r="P115" s="19"/>
      <c r="Q115" s="18"/>
      <c r="R115" s="18"/>
      <c r="S115" s="171"/>
      <c r="T115" s="229"/>
      <c r="U115" s="174"/>
      <c r="V115" s="174"/>
    </row>
    <row r="116" spans="1:22" x14ac:dyDescent="0.25">
      <c r="A116" s="182"/>
      <c r="B116" s="185"/>
      <c r="C116" s="188"/>
      <c r="D116" s="191"/>
      <c r="E116" s="194"/>
      <c r="F116" s="197"/>
      <c r="G116" s="200"/>
      <c r="H116" s="200"/>
      <c r="I116" s="200"/>
      <c r="J116" s="20" t="s">
        <v>36</v>
      </c>
      <c r="K116" s="16"/>
      <c r="L116" s="24"/>
      <c r="M116" s="17"/>
      <c r="N116" s="17"/>
      <c r="O116" s="17"/>
      <c r="P116" s="17"/>
      <c r="Q116" s="16"/>
      <c r="R116" s="16"/>
      <c r="S116" s="171"/>
      <c r="T116" s="229"/>
      <c r="U116" s="174"/>
      <c r="V116" s="174"/>
    </row>
    <row r="117" spans="1:22" ht="15.75" thickBot="1" x14ac:dyDescent="0.3">
      <c r="A117" s="183"/>
      <c r="B117" s="186"/>
      <c r="C117" s="189"/>
      <c r="D117" s="192"/>
      <c r="E117" s="195"/>
      <c r="F117" s="198"/>
      <c r="G117" s="201"/>
      <c r="H117" s="201"/>
      <c r="I117" s="201"/>
      <c r="J117" s="21" t="s">
        <v>37</v>
      </c>
      <c r="K117" s="22">
        <f t="shared" ref="K117" si="22">SUM(K112:K116)</f>
        <v>200000</v>
      </c>
      <c r="L117" s="22">
        <f>SUM(L112:L116)</f>
        <v>100000</v>
      </c>
      <c r="M117" s="22">
        <f t="shared" ref="M117:R117" si="23">SUM(M112:M116)</f>
        <v>0</v>
      </c>
      <c r="N117" s="22">
        <f t="shared" si="23"/>
        <v>0</v>
      </c>
      <c r="O117" s="22">
        <f t="shared" si="23"/>
        <v>0</v>
      </c>
      <c r="P117" s="22">
        <f t="shared" si="23"/>
        <v>0</v>
      </c>
      <c r="Q117" s="22">
        <f t="shared" si="23"/>
        <v>100000</v>
      </c>
      <c r="R117" s="22">
        <f t="shared" si="23"/>
        <v>0</v>
      </c>
      <c r="S117" s="172"/>
      <c r="T117" s="230"/>
      <c r="U117" s="175"/>
      <c r="V117" s="175"/>
    </row>
    <row r="118" spans="1:22" x14ac:dyDescent="0.25">
      <c r="A118" s="181" t="s">
        <v>29</v>
      </c>
      <c r="B118" s="184" t="s">
        <v>29</v>
      </c>
      <c r="C118" s="187" t="s">
        <v>23</v>
      </c>
      <c r="D118" s="190" t="s">
        <v>21</v>
      </c>
      <c r="E118" s="193" t="s">
        <v>29</v>
      </c>
      <c r="F118" s="202" t="s">
        <v>91</v>
      </c>
      <c r="G118" s="199" t="s">
        <v>28</v>
      </c>
      <c r="H118" s="199" t="s">
        <v>29</v>
      </c>
      <c r="I118" s="199" t="s">
        <v>30</v>
      </c>
      <c r="J118" s="11" t="s">
        <v>31</v>
      </c>
      <c r="K118" s="14"/>
      <c r="L118" s="23"/>
      <c r="M118" s="19"/>
      <c r="N118" s="19"/>
      <c r="O118" s="19"/>
      <c r="P118" s="19"/>
      <c r="Q118" s="18"/>
      <c r="R118" s="18"/>
      <c r="S118" s="217" t="s">
        <v>92</v>
      </c>
      <c r="T118" s="214">
        <v>100</v>
      </c>
      <c r="U118" s="214">
        <v>100</v>
      </c>
      <c r="V118" s="214">
        <v>100</v>
      </c>
    </row>
    <row r="119" spans="1:22" x14ac:dyDescent="0.25">
      <c r="A119" s="182"/>
      <c r="B119" s="185"/>
      <c r="C119" s="188"/>
      <c r="D119" s="191"/>
      <c r="E119" s="194"/>
      <c r="F119" s="203"/>
      <c r="G119" s="200"/>
      <c r="H119" s="200"/>
      <c r="I119" s="200"/>
      <c r="J119" s="15" t="s">
        <v>33</v>
      </c>
      <c r="K119" s="16">
        <f>L119+Q119+R119</f>
        <v>22000</v>
      </c>
      <c r="L119" s="23">
        <v>10000</v>
      </c>
      <c r="M119" s="19">
        <v>10000</v>
      </c>
      <c r="N119" s="19">
        <v>10000</v>
      </c>
      <c r="O119" s="19"/>
      <c r="P119" s="19"/>
      <c r="Q119" s="18">
        <v>6000</v>
      </c>
      <c r="R119" s="18">
        <v>6000</v>
      </c>
      <c r="S119" s="218"/>
      <c r="T119" s="215"/>
      <c r="U119" s="215"/>
      <c r="V119" s="215"/>
    </row>
    <row r="120" spans="1:22" x14ac:dyDescent="0.25">
      <c r="A120" s="182"/>
      <c r="B120" s="185"/>
      <c r="C120" s="188"/>
      <c r="D120" s="191"/>
      <c r="E120" s="194"/>
      <c r="F120" s="203"/>
      <c r="G120" s="200"/>
      <c r="H120" s="200"/>
      <c r="I120" s="200"/>
      <c r="J120" s="15" t="s">
        <v>34</v>
      </c>
      <c r="K120" s="18"/>
      <c r="L120" s="23"/>
      <c r="M120" s="19"/>
      <c r="N120" s="19"/>
      <c r="O120" s="19"/>
      <c r="P120" s="19"/>
      <c r="Q120" s="18"/>
      <c r="R120" s="18"/>
      <c r="S120" s="218"/>
      <c r="T120" s="215"/>
      <c r="U120" s="215"/>
      <c r="V120" s="215"/>
    </row>
    <row r="121" spans="1:22" x14ac:dyDescent="0.25">
      <c r="A121" s="182"/>
      <c r="B121" s="185"/>
      <c r="C121" s="188"/>
      <c r="D121" s="191"/>
      <c r="E121" s="194"/>
      <c r="F121" s="203"/>
      <c r="G121" s="200"/>
      <c r="H121" s="200"/>
      <c r="I121" s="200"/>
      <c r="J121" s="15" t="s">
        <v>35</v>
      </c>
      <c r="K121" s="18"/>
      <c r="L121" s="23"/>
      <c r="M121" s="19"/>
      <c r="N121" s="19"/>
      <c r="O121" s="19"/>
      <c r="P121" s="19"/>
      <c r="Q121" s="18"/>
      <c r="R121" s="18"/>
      <c r="S121" s="218"/>
      <c r="T121" s="215"/>
      <c r="U121" s="215"/>
      <c r="V121" s="215"/>
    </row>
    <row r="122" spans="1:22" x14ac:dyDescent="0.25">
      <c r="A122" s="182"/>
      <c r="B122" s="185"/>
      <c r="C122" s="188"/>
      <c r="D122" s="191"/>
      <c r="E122" s="194"/>
      <c r="F122" s="203"/>
      <c r="G122" s="200"/>
      <c r="H122" s="200"/>
      <c r="I122" s="200"/>
      <c r="J122" s="20" t="s">
        <v>36</v>
      </c>
      <c r="K122" s="16"/>
      <c r="L122" s="24"/>
      <c r="M122" s="17"/>
      <c r="N122" s="17"/>
      <c r="O122" s="17"/>
      <c r="P122" s="17"/>
      <c r="Q122" s="16"/>
      <c r="R122" s="16"/>
      <c r="S122" s="218"/>
      <c r="T122" s="215"/>
      <c r="U122" s="215"/>
      <c r="V122" s="215"/>
    </row>
    <row r="123" spans="1:22" ht="15.75" thickBot="1" x14ac:dyDescent="0.3">
      <c r="A123" s="183"/>
      <c r="B123" s="186"/>
      <c r="C123" s="189"/>
      <c r="D123" s="192"/>
      <c r="E123" s="195"/>
      <c r="F123" s="204"/>
      <c r="G123" s="201"/>
      <c r="H123" s="201"/>
      <c r="I123" s="201"/>
      <c r="J123" s="21" t="s">
        <v>37</v>
      </c>
      <c r="K123" s="22">
        <f t="shared" ref="K123" si="24">SUM(K118:K122)</f>
        <v>22000</v>
      </c>
      <c r="L123" s="22">
        <f>SUM(L118:L122)</f>
        <v>10000</v>
      </c>
      <c r="M123" s="22">
        <f t="shared" ref="M123:R123" si="25">SUM(M118:M122)</f>
        <v>10000</v>
      </c>
      <c r="N123" s="22">
        <f t="shared" si="25"/>
        <v>10000</v>
      </c>
      <c r="O123" s="22">
        <f t="shared" si="25"/>
        <v>0</v>
      </c>
      <c r="P123" s="22">
        <f t="shared" si="25"/>
        <v>0</v>
      </c>
      <c r="Q123" s="22">
        <f t="shared" si="25"/>
        <v>6000</v>
      </c>
      <c r="R123" s="22">
        <f t="shared" si="25"/>
        <v>6000</v>
      </c>
      <c r="S123" s="219"/>
      <c r="T123" s="216"/>
      <c r="U123" s="216"/>
      <c r="V123" s="216"/>
    </row>
    <row r="124" spans="1:22" x14ac:dyDescent="0.25">
      <c r="A124" s="181" t="s">
        <v>29</v>
      </c>
      <c r="B124" s="184" t="s">
        <v>29</v>
      </c>
      <c r="C124" s="187" t="s">
        <v>23</v>
      </c>
      <c r="D124" s="190" t="s">
        <v>21</v>
      </c>
      <c r="E124" s="193" t="s">
        <v>67</v>
      </c>
      <c r="F124" s="202" t="s">
        <v>93</v>
      </c>
      <c r="G124" s="199" t="s">
        <v>28</v>
      </c>
      <c r="H124" s="199" t="s">
        <v>29</v>
      </c>
      <c r="I124" s="199" t="s">
        <v>30</v>
      </c>
      <c r="J124" s="11" t="s">
        <v>31</v>
      </c>
      <c r="K124" s="47">
        <f>L124+Q124+R124</f>
        <v>90000</v>
      </c>
      <c r="L124" s="12">
        <v>30000</v>
      </c>
      <c r="M124" s="13">
        <v>0</v>
      </c>
      <c r="N124" s="13">
        <v>0</v>
      </c>
      <c r="O124" s="13"/>
      <c r="P124" s="13"/>
      <c r="Q124" s="14">
        <v>30000</v>
      </c>
      <c r="R124" s="14">
        <v>30000</v>
      </c>
      <c r="S124" s="217" t="s">
        <v>94</v>
      </c>
      <c r="T124" s="214">
        <v>500</v>
      </c>
      <c r="U124" s="214">
        <v>400</v>
      </c>
      <c r="V124" s="214">
        <v>300</v>
      </c>
    </row>
    <row r="125" spans="1:22" x14ac:dyDescent="0.25">
      <c r="A125" s="182"/>
      <c r="B125" s="185"/>
      <c r="C125" s="188"/>
      <c r="D125" s="191"/>
      <c r="E125" s="194"/>
      <c r="F125" s="203"/>
      <c r="G125" s="200"/>
      <c r="H125" s="200"/>
      <c r="I125" s="200"/>
      <c r="J125" s="15" t="s">
        <v>33</v>
      </c>
      <c r="K125" s="16">
        <f>L125+Q125+R125</f>
        <v>47865</v>
      </c>
      <c r="L125" s="24">
        <v>7865</v>
      </c>
      <c r="M125" s="17">
        <v>7865</v>
      </c>
      <c r="N125" s="17">
        <v>7865</v>
      </c>
      <c r="O125" s="17"/>
      <c r="P125" s="17"/>
      <c r="Q125" s="16">
        <v>20000</v>
      </c>
      <c r="R125" s="16">
        <v>20000</v>
      </c>
      <c r="S125" s="218"/>
      <c r="T125" s="215"/>
      <c r="U125" s="215"/>
      <c r="V125" s="215"/>
    </row>
    <row r="126" spans="1:22" x14ac:dyDescent="0.25">
      <c r="A126" s="182"/>
      <c r="B126" s="185"/>
      <c r="C126" s="188"/>
      <c r="D126" s="191"/>
      <c r="E126" s="194"/>
      <c r="F126" s="203"/>
      <c r="G126" s="200"/>
      <c r="H126" s="200"/>
      <c r="I126" s="200"/>
      <c r="J126" s="15" t="s">
        <v>34</v>
      </c>
      <c r="K126" s="18"/>
      <c r="L126" s="23"/>
      <c r="M126" s="19"/>
      <c r="N126" s="19"/>
      <c r="O126" s="19"/>
      <c r="P126" s="19"/>
      <c r="Q126" s="18"/>
      <c r="R126" s="18"/>
      <c r="S126" s="218"/>
      <c r="T126" s="215"/>
      <c r="U126" s="215"/>
      <c r="V126" s="215"/>
    </row>
    <row r="127" spans="1:22" x14ac:dyDescent="0.25">
      <c r="A127" s="182"/>
      <c r="B127" s="185"/>
      <c r="C127" s="188"/>
      <c r="D127" s="191"/>
      <c r="E127" s="194"/>
      <c r="F127" s="203"/>
      <c r="G127" s="200"/>
      <c r="H127" s="200"/>
      <c r="I127" s="200"/>
      <c r="J127" s="15" t="s">
        <v>35</v>
      </c>
      <c r="K127" s="18"/>
      <c r="L127" s="23"/>
      <c r="M127" s="19"/>
      <c r="N127" s="19"/>
      <c r="O127" s="19"/>
      <c r="P127" s="19"/>
      <c r="Q127" s="18"/>
      <c r="R127" s="18"/>
      <c r="S127" s="218"/>
      <c r="T127" s="215"/>
      <c r="U127" s="215"/>
      <c r="V127" s="215"/>
    </row>
    <row r="128" spans="1:22" x14ac:dyDescent="0.25">
      <c r="A128" s="182"/>
      <c r="B128" s="185"/>
      <c r="C128" s="188"/>
      <c r="D128" s="191"/>
      <c r="E128" s="194"/>
      <c r="F128" s="203"/>
      <c r="G128" s="200"/>
      <c r="H128" s="200"/>
      <c r="I128" s="200"/>
      <c r="J128" s="20" t="s">
        <v>36</v>
      </c>
      <c r="K128" s="16"/>
      <c r="L128" s="24"/>
      <c r="M128" s="17"/>
      <c r="N128" s="17"/>
      <c r="O128" s="17"/>
      <c r="P128" s="17"/>
      <c r="Q128" s="16"/>
      <c r="R128" s="16"/>
      <c r="S128" s="218"/>
      <c r="T128" s="215"/>
      <c r="U128" s="215"/>
      <c r="V128" s="215"/>
    </row>
    <row r="129" spans="1:22" ht="15.75" thickBot="1" x14ac:dyDescent="0.3">
      <c r="A129" s="183"/>
      <c r="B129" s="186"/>
      <c r="C129" s="189"/>
      <c r="D129" s="192"/>
      <c r="E129" s="195"/>
      <c r="F129" s="204"/>
      <c r="G129" s="201"/>
      <c r="H129" s="201"/>
      <c r="I129" s="201"/>
      <c r="J129" s="21" t="s">
        <v>37</v>
      </c>
      <c r="K129" s="22">
        <f t="shared" ref="K129" si="26">SUM(K124:K128)</f>
        <v>137865</v>
      </c>
      <c r="L129" s="22">
        <f>SUM(L124:L128)</f>
        <v>37865</v>
      </c>
      <c r="M129" s="22">
        <f t="shared" ref="M129:R129" si="27">SUM(M124:M128)</f>
        <v>7865</v>
      </c>
      <c r="N129" s="22">
        <f t="shared" si="27"/>
        <v>7865</v>
      </c>
      <c r="O129" s="22">
        <f t="shared" si="27"/>
        <v>0</v>
      </c>
      <c r="P129" s="22">
        <f t="shared" si="27"/>
        <v>0</v>
      </c>
      <c r="Q129" s="22">
        <f t="shared" si="27"/>
        <v>50000</v>
      </c>
      <c r="R129" s="22">
        <f t="shared" si="27"/>
        <v>50000</v>
      </c>
      <c r="S129" s="219"/>
      <c r="T129" s="216"/>
      <c r="U129" s="216"/>
      <c r="V129" s="216"/>
    </row>
    <row r="130" spans="1:22" x14ac:dyDescent="0.25">
      <c r="A130" s="181" t="s">
        <v>29</v>
      </c>
      <c r="B130" s="184" t="s">
        <v>29</v>
      </c>
      <c r="C130" s="187" t="s">
        <v>23</v>
      </c>
      <c r="D130" s="190" t="s">
        <v>21</v>
      </c>
      <c r="E130" s="193" t="s">
        <v>95</v>
      </c>
      <c r="F130" s="196" t="s">
        <v>96</v>
      </c>
      <c r="G130" s="199" t="s">
        <v>28</v>
      </c>
      <c r="H130" s="199" t="s">
        <v>29</v>
      </c>
      <c r="I130" s="199" t="s">
        <v>97</v>
      </c>
      <c r="J130" s="11" t="s">
        <v>31</v>
      </c>
      <c r="K130" s="47"/>
      <c r="L130" s="12"/>
      <c r="M130" s="13"/>
      <c r="N130" s="13"/>
      <c r="O130" s="13"/>
      <c r="P130" s="13"/>
      <c r="Q130" s="14"/>
      <c r="R130" s="14"/>
      <c r="S130" s="217" t="s">
        <v>98</v>
      </c>
      <c r="T130" s="173">
        <v>4</v>
      </c>
      <c r="U130" s="173">
        <v>4</v>
      </c>
      <c r="V130" s="173">
        <v>4</v>
      </c>
    </row>
    <row r="131" spans="1:22" x14ac:dyDescent="0.25">
      <c r="A131" s="182"/>
      <c r="B131" s="185"/>
      <c r="C131" s="188"/>
      <c r="D131" s="191"/>
      <c r="E131" s="194"/>
      <c r="F131" s="197"/>
      <c r="G131" s="200"/>
      <c r="H131" s="200"/>
      <c r="I131" s="200"/>
      <c r="J131" s="15" t="s">
        <v>33</v>
      </c>
      <c r="K131" s="16">
        <f>L131+Q131+R131</f>
        <v>99261</v>
      </c>
      <c r="L131" s="24">
        <v>59261</v>
      </c>
      <c r="M131" s="17">
        <v>59261</v>
      </c>
      <c r="N131" s="17">
        <v>59261</v>
      </c>
      <c r="O131" s="17"/>
      <c r="P131" s="17"/>
      <c r="Q131" s="16">
        <v>20000</v>
      </c>
      <c r="R131" s="16">
        <v>20000</v>
      </c>
      <c r="S131" s="218"/>
      <c r="T131" s="174"/>
      <c r="U131" s="174"/>
      <c r="V131" s="174"/>
    </row>
    <row r="132" spans="1:22" x14ac:dyDescent="0.25">
      <c r="A132" s="182"/>
      <c r="B132" s="185"/>
      <c r="C132" s="188"/>
      <c r="D132" s="191"/>
      <c r="E132" s="194"/>
      <c r="F132" s="197"/>
      <c r="G132" s="200"/>
      <c r="H132" s="200"/>
      <c r="I132" s="200"/>
      <c r="J132" s="15" t="s">
        <v>34</v>
      </c>
      <c r="K132" s="18"/>
      <c r="L132" s="23"/>
      <c r="M132" s="19"/>
      <c r="N132" s="19"/>
      <c r="O132" s="19"/>
      <c r="P132" s="19"/>
      <c r="Q132" s="18"/>
      <c r="R132" s="18"/>
      <c r="S132" s="218"/>
      <c r="T132" s="174"/>
      <c r="U132" s="174"/>
      <c r="V132" s="174"/>
    </row>
    <row r="133" spans="1:22" x14ac:dyDescent="0.25">
      <c r="A133" s="182"/>
      <c r="B133" s="185"/>
      <c r="C133" s="188"/>
      <c r="D133" s="191"/>
      <c r="E133" s="194"/>
      <c r="F133" s="197"/>
      <c r="G133" s="200"/>
      <c r="H133" s="200"/>
      <c r="I133" s="200"/>
      <c r="J133" s="15" t="s">
        <v>35</v>
      </c>
      <c r="K133" s="18"/>
      <c r="L133" s="23"/>
      <c r="M133" s="19"/>
      <c r="N133" s="19"/>
      <c r="O133" s="19"/>
      <c r="P133" s="19"/>
      <c r="Q133" s="18"/>
      <c r="R133" s="18"/>
      <c r="S133" s="218"/>
      <c r="T133" s="174"/>
      <c r="U133" s="174"/>
      <c r="V133" s="174"/>
    </row>
    <row r="134" spans="1:22" x14ac:dyDescent="0.25">
      <c r="A134" s="182"/>
      <c r="B134" s="185"/>
      <c r="C134" s="188"/>
      <c r="D134" s="191"/>
      <c r="E134" s="194"/>
      <c r="F134" s="197"/>
      <c r="G134" s="200"/>
      <c r="H134" s="200"/>
      <c r="I134" s="200"/>
      <c r="J134" s="20" t="s">
        <v>36</v>
      </c>
      <c r="K134" s="16"/>
      <c r="L134" s="24"/>
      <c r="M134" s="17"/>
      <c r="N134" s="17"/>
      <c r="O134" s="17"/>
      <c r="P134" s="17"/>
      <c r="Q134" s="16"/>
      <c r="R134" s="16"/>
      <c r="S134" s="218"/>
      <c r="T134" s="174"/>
      <c r="U134" s="174"/>
      <c r="V134" s="174"/>
    </row>
    <row r="135" spans="1:22" ht="15.75" thickBot="1" x14ac:dyDescent="0.3">
      <c r="A135" s="183"/>
      <c r="B135" s="186"/>
      <c r="C135" s="189"/>
      <c r="D135" s="192"/>
      <c r="E135" s="195"/>
      <c r="F135" s="198"/>
      <c r="G135" s="201"/>
      <c r="H135" s="201"/>
      <c r="I135" s="201"/>
      <c r="J135" s="21" t="s">
        <v>37</v>
      </c>
      <c r="K135" s="22">
        <f t="shared" ref="K135" si="28">SUM(K130:K134)</f>
        <v>99261</v>
      </c>
      <c r="L135" s="22">
        <f>SUM(L130:L134)</f>
        <v>59261</v>
      </c>
      <c r="M135" s="22">
        <f t="shared" ref="M135:R135" si="29">SUM(M130:M134)</f>
        <v>59261</v>
      </c>
      <c r="N135" s="22">
        <f t="shared" si="29"/>
        <v>59261</v>
      </c>
      <c r="O135" s="22">
        <f t="shared" si="29"/>
        <v>0</v>
      </c>
      <c r="P135" s="22">
        <f t="shared" si="29"/>
        <v>0</v>
      </c>
      <c r="Q135" s="22">
        <f t="shared" si="29"/>
        <v>20000</v>
      </c>
      <c r="R135" s="22">
        <f t="shared" si="29"/>
        <v>20000</v>
      </c>
      <c r="S135" s="219"/>
      <c r="T135" s="175"/>
      <c r="U135" s="175"/>
      <c r="V135" s="175"/>
    </row>
    <row r="136" spans="1:22" ht="15.75" thickBot="1" x14ac:dyDescent="0.3">
      <c r="A136" s="136" t="s">
        <v>29</v>
      </c>
      <c r="B136" s="28" t="s">
        <v>29</v>
      </c>
      <c r="C136" s="9" t="s">
        <v>23</v>
      </c>
      <c r="D136" s="135" t="s">
        <v>21</v>
      </c>
      <c r="E136" s="176" t="s">
        <v>41</v>
      </c>
      <c r="F136" s="177"/>
      <c r="G136" s="177"/>
      <c r="H136" s="177"/>
      <c r="I136" s="177"/>
      <c r="J136" s="178"/>
      <c r="K136" s="109">
        <f>K111+K135+K129+K123+K117</f>
        <v>659126</v>
      </c>
      <c r="L136" s="109">
        <f t="shared" ref="L136:R136" si="30">L111+L135+L129+L123+L117</f>
        <v>307126</v>
      </c>
      <c r="M136" s="109">
        <f t="shared" si="30"/>
        <v>77126</v>
      </c>
      <c r="N136" s="109">
        <f t="shared" si="30"/>
        <v>77126</v>
      </c>
      <c r="O136" s="109">
        <f t="shared" si="30"/>
        <v>0</v>
      </c>
      <c r="P136" s="109">
        <f t="shared" si="30"/>
        <v>0</v>
      </c>
      <c r="Q136" s="109">
        <f t="shared" si="30"/>
        <v>276000</v>
      </c>
      <c r="R136" s="109">
        <f t="shared" si="30"/>
        <v>76000</v>
      </c>
      <c r="S136" s="114"/>
      <c r="T136" s="115"/>
      <c r="U136" s="116"/>
      <c r="V136" s="117"/>
    </row>
    <row r="137" spans="1:22" ht="15.75" thickBot="1" x14ac:dyDescent="0.3">
      <c r="A137" s="132" t="s">
        <v>29</v>
      </c>
      <c r="B137" s="10" t="s">
        <v>29</v>
      </c>
      <c r="C137" s="120" t="s">
        <v>23</v>
      </c>
      <c r="D137" s="133" t="s">
        <v>23</v>
      </c>
      <c r="E137" s="208" t="s">
        <v>99</v>
      </c>
      <c r="F137" s="209"/>
      <c r="G137" s="209"/>
      <c r="H137" s="209"/>
      <c r="I137" s="209"/>
      <c r="J137" s="209"/>
      <c r="K137" s="209"/>
      <c r="L137" s="209"/>
      <c r="M137" s="209"/>
      <c r="N137" s="209"/>
      <c r="O137" s="209"/>
      <c r="P137" s="209"/>
      <c r="Q137" s="209"/>
      <c r="R137" s="209"/>
      <c r="S137" s="209"/>
      <c r="T137" s="209"/>
      <c r="U137" s="209"/>
      <c r="V137" s="210"/>
    </row>
    <row r="138" spans="1:22" x14ac:dyDescent="0.25">
      <c r="A138" s="181" t="s">
        <v>29</v>
      </c>
      <c r="B138" s="184" t="s">
        <v>29</v>
      </c>
      <c r="C138" s="187" t="s">
        <v>23</v>
      </c>
      <c r="D138" s="190" t="s">
        <v>23</v>
      </c>
      <c r="E138" s="193" t="s">
        <v>21</v>
      </c>
      <c r="F138" s="196" t="s">
        <v>100</v>
      </c>
      <c r="G138" s="199" t="s">
        <v>101</v>
      </c>
      <c r="H138" s="199" t="s">
        <v>29</v>
      </c>
      <c r="I138" s="199" t="s">
        <v>82</v>
      </c>
      <c r="J138" s="11" t="s">
        <v>31</v>
      </c>
      <c r="K138" s="47"/>
      <c r="L138" s="47"/>
      <c r="M138" s="48"/>
      <c r="N138" s="48"/>
      <c r="O138" s="48"/>
      <c r="P138" s="48"/>
      <c r="Q138" s="47"/>
      <c r="R138" s="47"/>
      <c r="S138" s="170" t="s">
        <v>102</v>
      </c>
      <c r="T138" s="214">
        <v>2</v>
      </c>
      <c r="U138" s="214">
        <v>2</v>
      </c>
      <c r="V138" s="214">
        <v>2</v>
      </c>
    </row>
    <row r="139" spans="1:22" x14ac:dyDescent="0.25">
      <c r="A139" s="182"/>
      <c r="B139" s="185"/>
      <c r="C139" s="188"/>
      <c r="D139" s="191"/>
      <c r="E139" s="194"/>
      <c r="F139" s="197"/>
      <c r="G139" s="200"/>
      <c r="H139" s="200"/>
      <c r="I139" s="200"/>
      <c r="J139" s="15" t="s">
        <v>33</v>
      </c>
      <c r="K139" s="16">
        <f>L139+Q139+R139</f>
        <v>14360</v>
      </c>
      <c r="L139" s="16">
        <v>4360</v>
      </c>
      <c r="M139" s="17">
        <v>4360</v>
      </c>
      <c r="N139" s="17">
        <v>4360</v>
      </c>
      <c r="O139" s="17"/>
      <c r="P139" s="17"/>
      <c r="Q139" s="16">
        <v>5000</v>
      </c>
      <c r="R139" s="16">
        <v>5000</v>
      </c>
      <c r="S139" s="171"/>
      <c r="T139" s="215"/>
      <c r="U139" s="215"/>
      <c r="V139" s="215"/>
    </row>
    <row r="140" spans="1:22" x14ac:dyDescent="0.25">
      <c r="A140" s="182"/>
      <c r="B140" s="185"/>
      <c r="C140" s="188"/>
      <c r="D140" s="191"/>
      <c r="E140" s="194"/>
      <c r="F140" s="197"/>
      <c r="G140" s="200"/>
      <c r="H140" s="200"/>
      <c r="I140" s="200"/>
      <c r="J140" s="15" t="s">
        <v>34</v>
      </c>
      <c r="K140" s="18"/>
      <c r="L140" s="18"/>
      <c r="M140" s="19"/>
      <c r="N140" s="19"/>
      <c r="O140" s="19"/>
      <c r="P140" s="19"/>
      <c r="Q140" s="18"/>
      <c r="R140" s="18"/>
      <c r="S140" s="171"/>
      <c r="T140" s="215"/>
      <c r="U140" s="215"/>
      <c r="V140" s="215"/>
    </row>
    <row r="141" spans="1:22" x14ac:dyDescent="0.25">
      <c r="A141" s="182"/>
      <c r="B141" s="185"/>
      <c r="C141" s="188"/>
      <c r="D141" s="191"/>
      <c r="E141" s="194"/>
      <c r="F141" s="197"/>
      <c r="G141" s="200"/>
      <c r="H141" s="200"/>
      <c r="I141" s="200"/>
      <c r="J141" s="15" t="s">
        <v>35</v>
      </c>
      <c r="K141" s="18"/>
      <c r="L141" s="18"/>
      <c r="M141" s="19"/>
      <c r="N141" s="19"/>
      <c r="O141" s="19"/>
      <c r="P141" s="19"/>
      <c r="Q141" s="18"/>
      <c r="R141" s="18"/>
      <c r="S141" s="171"/>
      <c r="T141" s="215"/>
      <c r="U141" s="215"/>
      <c r="V141" s="215"/>
    </row>
    <row r="142" spans="1:22" x14ac:dyDescent="0.25">
      <c r="A142" s="182"/>
      <c r="B142" s="185"/>
      <c r="C142" s="188"/>
      <c r="D142" s="191"/>
      <c r="E142" s="194"/>
      <c r="F142" s="197"/>
      <c r="G142" s="200"/>
      <c r="H142" s="200"/>
      <c r="I142" s="200"/>
      <c r="J142" s="20" t="s">
        <v>36</v>
      </c>
      <c r="K142" s="16"/>
      <c r="L142" s="16"/>
      <c r="M142" s="16"/>
      <c r="N142" s="16"/>
      <c r="O142" s="16"/>
      <c r="P142" s="16"/>
      <c r="Q142" s="16"/>
      <c r="R142" s="16"/>
      <c r="S142" s="171"/>
      <c r="T142" s="215"/>
      <c r="U142" s="215"/>
      <c r="V142" s="215"/>
    </row>
    <row r="143" spans="1:22" ht="15.75" thickBot="1" x14ac:dyDescent="0.3">
      <c r="A143" s="183"/>
      <c r="B143" s="186"/>
      <c r="C143" s="189"/>
      <c r="D143" s="192"/>
      <c r="E143" s="195"/>
      <c r="F143" s="198"/>
      <c r="G143" s="201"/>
      <c r="H143" s="201"/>
      <c r="I143" s="201"/>
      <c r="J143" s="21" t="s">
        <v>37</v>
      </c>
      <c r="K143" s="22">
        <f t="shared" ref="K143" si="31">SUM(K138:K142)</f>
        <v>14360</v>
      </c>
      <c r="L143" s="22">
        <f>SUM(L138:L142)</f>
        <v>4360</v>
      </c>
      <c r="M143" s="22">
        <f t="shared" ref="M143:R143" si="32">SUM(M138:M142)</f>
        <v>4360</v>
      </c>
      <c r="N143" s="22">
        <f t="shared" si="32"/>
        <v>4360</v>
      </c>
      <c r="O143" s="22">
        <f t="shared" si="32"/>
        <v>0</v>
      </c>
      <c r="P143" s="22">
        <f t="shared" si="32"/>
        <v>0</v>
      </c>
      <c r="Q143" s="22">
        <f t="shared" si="32"/>
        <v>5000</v>
      </c>
      <c r="R143" s="22">
        <f t="shared" si="32"/>
        <v>5000</v>
      </c>
      <c r="S143" s="172"/>
      <c r="T143" s="216"/>
      <c r="U143" s="216"/>
      <c r="V143" s="216"/>
    </row>
    <row r="144" spans="1:22" x14ac:dyDescent="0.25">
      <c r="A144" s="181" t="s">
        <v>29</v>
      </c>
      <c r="B144" s="184" t="s">
        <v>29</v>
      </c>
      <c r="C144" s="187" t="s">
        <v>23</v>
      </c>
      <c r="D144" s="190" t="s">
        <v>23</v>
      </c>
      <c r="E144" s="193" t="s">
        <v>23</v>
      </c>
      <c r="F144" s="196" t="s">
        <v>103</v>
      </c>
      <c r="G144" s="199" t="s">
        <v>101</v>
      </c>
      <c r="H144" s="199" t="s">
        <v>29</v>
      </c>
      <c r="I144" s="199" t="s">
        <v>82</v>
      </c>
      <c r="J144" s="11" t="s">
        <v>31</v>
      </c>
      <c r="K144" s="47"/>
      <c r="L144" s="12"/>
      <c r="M144" s="13"/>
      <c r="N144" s="13"/>
      <c r="O144" s="13"/>
      <c r="P144" s="13"/>
      <c r="Q144" s="14"/>
      <c r="R144" s="14"/>
      <c r="S144" s="170" t="s">
        <v>104</v>
      </c>
      <c r="T144" s="214">
        <v>2</v>
      </c>
      <c r="U144" s="214">
        <v>2</v>
      </c>
      <c r="V144" s="214">
        <v>2</v>
      </c>
    </row>
    <row r="145" spans="1:22" x14ac:dyDescent="0.25">
      <c r="A145" s="182"/>
      <c r="B145" s="185"/>
      <c r="C145" s="188"/>
      <c r="D145" s="191"/>
      <c r="E145" s="194"/>
      <c r="F145" s="197"/>
      <c r="G145" s="200"/>
      <c r="H145" s="200"/>
      <c r="I145" s="200"/>
      <c r="J145" s="15" t="s">
        <v>33</v>
      </c>
      <c r="K145" s="16">
        <f>L145+Q145+R145</f>
        <v>14360</v>
      </c>
      <c r="L145" s="24">
        <v>4360</v>
      </c>
      <c r="M145" s="17">
        <v>4360</v>
      </c>
      <c r="N145" s="17">
        <v>4360</v>
      </c>
      <c r="O145" s="17"/>
      <c r="P145" s="17"/>
      <c r="Q145" s="16">
        <v>5000</v>
      </c>
      <c r="R145" s="16">
        <v>5000</v>
      </c>
      <c r="S145" s="171"/>
      <c r="T145" s="215"/>
      <c r="U145" s="215"/>
      <c r="V145" s="215"/>
    </row>
    <row r="146" spans="1:22" x14ac:dyDescent="0.25">
      <c r="A146" s="182"/>
      <c r="B146" s="185"/>
      <c r="C146" s="188"/>
      <c r="D146" s="191"/>
      <c r="E146" s="194"/>
      <c r="F146" s="197"/>
      <c r="G146" s="200"/>
      <c r="H146" s="200"/>
      <c r="I146" s="200"/>
      <c r="J146" s="15" t="s">
        <v>34</v>
      </c>
      <c r="K146" s="18"/>
      <c r="L146" s="23"/>
      <c r="M146" s="19"/>
      <c r="N146" s="19"/>
      <c r="O146" s="19"/>
      <c r="P146" s="19"/>
      <c r="Q146" s="18"/>
      <c r="R146" s="18"/>
      <c r="S146" s="171"/>
      <c r="T146" s="215"/>
      <c r="U146" s="215"/>
      <c r="V146" s="215"/>
    </row>
    <row r="147" spans="1:22" x14ac:dyDescent="0.25">
      <c r="A147" s="182"/>
      <c r="B147" s="185"/>
      <c r="C147" s="188"/>
      <c r="D147" s="191"/>
      <c r="E147" s="194"/>
      <c r="F147" s="197"/>
      <c r="G147" s="200"/>
      <c r="H147" s="200"/>
      <c r="I147" s="200"/>
      <c r="J147" s="15" t="s">
        <v>35</v>
      </c>
      <c r="K147" s="18"/>
      <c r="L147" s="23"/>
      <c r="M147" s="19"/>
      <c r="N147" s="19"/>
      <c r="O147" s="19"/>
      <c r="P147" s="19"/>
      <c r="Q147" s="18"/>
      <c r="R147" s="18"/>
      <c r="S147" s="171"/>
      <c r="T147" s="215"/>
      <c r="U147" s="215"/>
      <c r="V147" s="215"/>
    </row>
    <row r="148" spans="1:22" x14ac:dyDescent="0.25">
      <c r="A148" s="182"/>
      <c r="B148" s="185"/>
      <c r="C148" s="188"/>
      <c r="D148" s="191"/>
      <c r="E148" s="194"/>
      <c r="F148" s="197"/>
      <c r="G148" s="200"/>
      <c r="H148" s="200"/>
      <c r="I148" s="200"/>
      <c r="J148" s="20" t="s">
        <v>36</v>
      </c>
      <c r="K148" s="16"/>
      <c r="L148" s="24"/>
      <c r="M148" s="17"/>
      <c r="N148" s="17"/>
      <c r="O148" s="17"/>
      <c r="P148" s="17"/>
      <c r="Q148" s="16"/>
      <c r="R148" s="16"/>
      <c r="S148" s="171"/>
      <c r="T148" s="215"/>
      <c r="U148" s="215"/>
      <c r="V148" s="215"/>
    </row>
    <row r="149" spans="1:22" ht="15.75" thickBot="1" x14ac:dyDescent="0.3">
      <c r="A149" s="183"/>
      <c r="B149" s="186"/>
      <c r="C149" s="189"/>
      <c r="D149" s="192"/>
      <c r="E149" s="195"/>
      <c r="F149" s="198"/>
      <c r="G149" s="201"/>
      <c r="H149" s="201"/>
      <c r="I149" s="201"/>
      <c r="J149" s="21" t="s">
        <v>37</v>
      </c>
      <c r="K149" s="22">
        <f t="shared" ref="K149" si="33">SUM(K144:K148)</f>
        <v>14360</v>
      </c>
      <c r="L149" s="22">
        <f>SUM(L144:L148)</f>
        <v>4360</v>
      </c>
      <c r="M149" s="22">
        <f t="shared" ref="M149:R149" si="34">SUM(M144:M148)</f>
        <v>4360</v>
      </c>
      <c r="N149" s="22">
        <f t="shared" si="34"/>
        <v>4360</v>
      </c>
      <c r="O149" s="22">
        <f t="shared" si="34"/>
        <v>0</v>
      </c>
      <c r="P149" s="22">
        <f t="shared" si="34"/>
        <v>0</v>
      </c>
      <c r="Q149" s="22">
        <f t="shared" si="34"/>
        <v>5000</v>
      </c>
      <c r="R149" s="22">
        <f t="shared" si="34"/>
        <v>5000</v>
      </c>
      <c r="S149" s="172"/>
      <c r="T149" s="216"/>
      <c r="U149" s="216"/>
      <c r="V149" s="216"/>
    </row>
    <row r="150" spans="1:22" ht="15.75" thickBot="1" x14ac:dyDescent="0.3">
      <c r="A150" s="136" t="s">
        <v>29</v>
      </c>
      <c r="B150" s="28" t="s">
        <v>29</v>
      </c>
      <c r="C150" s="9" t="s">
        <v>23</v>
      </c>
      <c r="D150" s="135" t="s">
        <v>23</v>
      </c>
      <c r="E150" s="176" t="s">
        <v>41</v>
      </c>
      <c r="F150" s="177"/>
      <c r="G150" s="177"/>
      <c r="H150" s="177"/>
      <c r="I150" s="177"/>
      <c r="J150" s="178"/>
      <c r="K150" s="109">
        <f>K143+K149</f>
        <v>28720</v>
      </c>
      <c r="L150" s="109">
        <f t="shared" ref="L150:R150" si="35">L143+L149</f>
        <v>8720</v>
      </c>
      <c r="M150" s="109">
        <f t="shared" si="35"/>
        <v>8720</v>
      </c>
      <c r="N150" s="109">
        <f t="shared" si="35"/>
        <v>8720</v>
      </c>
      <c r="O150" s="109">
        <f t="shared" si="35"/>
        <v>0</v>
      </c>
      <c r="P150" s="109">
        <f t="shared" si="35"/>
        <v>0</v>
      </c>
      <c r="Q150" s="109">
        <f t="shared" si="35"/>
        <v>10000</v>
      </c>
      <c r="R150" s="109">
        <f t="shared" si="35"/>
        <v>10000</v>
      </c>
      <c r="S150" s="114"/>
      <c r="T150" s="115"/>
      <c r="U150" s="116"/>
      <c r="V150" s="117"/>
    </row>
    <row r="151" spans="1:22" ht="15.75" thickBot="1" x14ac:dyDescent="0.3">
      <c r="A151" s="132" t="s">
        <v>29</v>
      </c>
      <c r="B151" s="10" t="s">
        <v>29</v>
      </c>
      <c r="C151" s="120" t="s">
        <v>23</v>
      </c>
      <c r="D151" s="133" t="s">
        <v>95</v>
      </c>
      <c r="E151" s="208" t="s">
        <v>105</v>
      </c>
      <c r="F151" s="209"/>
      <c r="G151" s="209"/>
      <c r="H151" s="209"/>
      <c r="I151" s="209"/>
      <c r="J151" s="209"/>
      <c r="K151" s="209"/>
      <c r="L151" s="209"/>
      <c r="M151" s="209"/>
      <c r="N151" s="209"/>
      <c r="O151" s="209"/>
      <c r="P151" s="209"/>
      <c r="Q151" s="209"/>
      <c r="R151" s="209"/>
      <c r="S151" s="209"/>
      <c r="T151" s="209"/>
      <c r="U151" s="209"/>
      <c r="V151" s="210"/>
    </row>
    <row r="152" spans="1:22" x14ac:dyDescent="0.25">
      <c r="A152" s="181" t="s">
        <v>29</v>
      </c>
      <c r="B152" s="184" t="s">
        <v>29</v>
      </c>
      <c r="C152" s="187" t="s">
        <v>23</v>
      </c>
      <c r="D152" s="190" t="s">
        <v>95</v>
      </c>
      <c r="E152" s="193" t="s">
        <v>21</v>
      </c>
      <c r="F152" s="196" t="s">
        <v>106</v>
      </c>
      <c r="G152" s="199" t="s">
        <v>81</v>
      </c>
      <c r="H152" s="199" t="s">
        <v>29</v>
      </c>
      <c r="I152" s="199" t="s">
        <v>107</v>
      </c>
      <c r="J152" s="11" t="s">
        <v>31</v>
      </c>
      <c r="K152" s="47"/>
      <c r="L152" s="26"/>
      <c r="M152" s="27"/>
      <c r="N152" s="27"/>
      <c r="O152" s="27"/>
      <c r="P152" s="27"/>
      <c r="Q152" s="26"/>
      <c r="R152" s="26"/>
      <c r="S152" s="170" t="s">
        <v>108</v>
      </c>
      <c r="T152" s="173">
        <v>1</v>
      </c>
      <c r="U152" s="173">
        <v>1</v>
      </c>
      <c r="V152" s="173">
        <v>1</v>
      </c>
    </row>
    <row r="153" spans="1:22" x14ac:dyDescent="0.25">
      <c r="A153" s="182"/>
      <c r="B153" s="185"/>
      <c r="C153" s="188"/>
      <c r="D153" s="191"/>
      <c r="E153" s="194"/>
      <c r="F153" s="197"/>
      <c r="G153" s="200"/>
      <c r="H153" s="200"/>
      <c r="I153" s="200"/>
      <c r="J153" s="15" t="s">
        <v>33</v>
      </c>
      <c r="K153" s="16">
        <f>L153+Q153+R153</f>
        <v>42000</v>
      </c>
      <c r="L153" s="18">
        <v>14000</v>
      </c>
      <c r="M153" s="19">
        <v>14000</v>
      </c>
      <c r="N153" s="19">
        <v>14000</v>
      </c>
      <c r="O153" s="19"/>
      <c r="P153" s="19"/>
      <c r="Q153" s="18">
        <v>14000</v>
      </c>
      <c r="R153" s="18">
        <v>14000</v>
      </c>
      <c r="S153" s="171"/>
      <c r="T153" s="174"/>
      <c r="U153" s="174"/>
      <c r="V153" s="174"/>
    </row>
    <row r="154" spans="1:22" x14ac:dyDescent="0.25">
      <c r="A154" s="182"/>
      <c r="B154" s="185"/>
      <c r="C154" s="188"/>
      <c r="D154" s="191"/>
      <c r="E154" s="194"/>
      <c r="F154" s="197"/>
      <c r="G154" s="200"/>
      <c r="H154" s="200"/>
      <c r="I154" s="200"/>
      <c r="J154" s="15" t="s">
        <v>34</v>
      </c>
      <c r="K154" s="18"/>
      <c r="L154" s="18"/>
      <c r="M154" s="19"/>
      <c r="N154" s="19"/>
      <c r="O154" s="19"/>
      <c r="P154" s="19"/>
      <c r="Q154" s="18"/>
      <c r="R154" s="18"/>
      <c r="S154" s="171"/>
      <c r="T154" s="174"/>
      <c r="U154" s="174"/>
      <c r="V154" s="174"/>
    </row>
    <row r="155" spans="1:22" x14ac:dyDescent="0.25">
      <c r="A155" s="182"/>
      <c r="B155" s="185"/>
      <c r="C155" s="188"/>
      <c r="D155" s="191"/>
      <c r="E155" s="194"/>
      <c r="F155" s="197"/>
      <c r="G155" s="200"/>
      <c r="H155" s="200"/>
      <c r="I155" s="200"/>
      <c r="J155" s="15" t="s">
        <v>35</v>
      </c>
      <c r="K155" s="18"/>
      <c r="L155" s="18"/>
      <c r="M155" s="19"/>
      <c r="N155" s="19"/>
      <c r="O155" s="19"/>
      <c r="P155" s="19"/>
      <c r="Q155" s="18"/>
      <c r="R155" s="18"/>
      <c r="S155" s="171"/>
      <c r="T155" s="174"/>
      <c r="U155" s="174"/>
      <c r="V155" s="174"/>
    </row>
    <row r="156" spans="1:22" x14ac:dyDescent="0.25">
      <c r="A156" s="182"/>
      <c r="B156" s="185"/>
      <c r="C156" s="188"/>
      <c r="D156" s="191"/>
      <c r="E156" s="194"/>
      <c r="F156" s="197"/>
      <c r="G156" s="200"/>
      <c r="H156" s="200"/>
      <c r="I156" s="200"/>
      <c r="J156" s="20" t="s">
        <v>36</v>
      </c>
      <c r="K156" s="16"/>
      <c r="L156" s="16"/>
      <c r="M156" s="16"/>
      <c r="N156" s="16"/>
      <c r="O156" s="16"/>
      <c r="P156" s="16"/>
      <c r="Q156" s="16"/>
      <c r="R156" s="16"/>
      <c r="S156" s="171"/>
      <c r="T156" s="174"/>
      <c r="U156" s="174"/>
      <c r="V156" s="174"/>
    </row>
    <row r="157" spans="1:22" ht="15.75" thickBot="1" x14ac:dyDescent="0.3">
      <c r="A157" s="183"/>
      <c r="B157" s="186"/>
      <c r="C157" s="189"/>
      <c r="D157" s="192"/>
      <c r="E157" s="195"/>
      <c r="F157" s="198"/>
      <c r="G157" s="201"/>
      <c r="H157" s="201"/>
      <c r="I157" s="201"/>
      <c r="J157" s="21" t="s">
        <v>37</v>
      </c>
      <c r="K157" s="22">
        <f t="shared" ref="K157" si="36">SUM(K152:K156)</f>
        <v>42000</v>
      </c>
      <c r="L157" s="22">
        <f>SUM(L152:L156)</f>
        <v>14000</v>
      </c>
      <c r="M157" s="22">
        <f t="shared" ref="M157:R157" si="37">SUM(M152:M156)</f>
        <v>14000</v>
      </c>
      <c r="N157" s="22">
        <f t="shared" si="37"/>
        <v>14000</v>
      </c>
      <c r="O157" s="22">
        <f t="shared" si="37"/>
        <v>0</v>
      </c>
      <c r="P157" s="22">
        <f t="shared" si="37"/>
        <v>0</v>
      </c>
      <c r="Q157" s="22">
        <f t="shared" si="37"/>
        <v>14000</v>
      </c>
      <c r="R157" s="22">
        <f t="shared" si="37"/>
        <v>14000</v>
      </c>
      <c r="S157" s="172"/>
      <c r="T157" s="175"/>
      <c r="U157" s="175"/>
      <c r="V157" s="175"/>
    </row>
    <row r="158" spans="1:22" x14ac:dyDescent="0.25">
      <c r="A158" s="181" t="s">
        <v>29</v>
      </c>
      <c r="B158" s="184" t="s">
        <v>29</v>
      </c>
      <c r="C158" s="187" t="s">
        <v>23</v>
      </c>
      <c r="D158" s="190" t="s">
        <v>95</v>
      </c>
      <c r="E158" s="193" t="s">
        <v>23</v>
      </c>
      <c r="F158" s="202" t="s">
        <v>109</v>
      </c>
      <c r="G158" s="199" t="s">
        <v>81</v>
      </c>
      <c r="H158" s="199" t="s">
        <v>29</v>
      </c>
      <c r="I158" s="199" t="s">
        <v>107</v>
      </c>
      <c r="J158" s="11" t="s">
        <v>31</v>
      </c>
      <c r="K158" s="47"/>
      <c r="L158" s="23"/>
      <c r="M158" s="19"/>
      <c r="N158" s="19"/>
      <c r="O158" s="19"/>
      <c r="P158" s="19"/>
      <c r="Q158" s="18"/>
      <c r="R158" s="18"/>
      <c r="S158" s="170" t="s">
        <v>110</v>
      </c>
      <c r="T158" s="173">
        <v>1</v>
      </c>
      <c r="U158" s="173">
        <v>1</v>
      </c>
      <c r="V158" s="173">
        <v>1</v>
      </c>
    </row>
    <row r="159" spans="1:22" x14ac:dyDescent="0.25">
      <c r="A159" s="182"/>
      <c r="B159" s="185"/>
      <c r="C159" s="188"/>
      <c r="D159" s="191"/>
      <c r="E159" s="194"/>
      <c r="F159" s="203"/>
      <c r="G159" s="200"/>
      <c r="H159" s="200"/>
      <c r="I159" s="200"/>
      <c r="J159" s="15" t="s">
        <v>33</v>
      </c>
      <c r="K159" s="16">
        <f>L159+Q159+R159</f>
        <v>12000</v>
      </c>
      <c r="L159" s="23">
        <v>3000</v>
      </c>
      <c r="M159" s="19">
        <v>3000</v>
      </c>
      <c r="N159" s="19">
        <v>3000</v>
      </c>
      <c r="O159" s="19"/>
      <c r="P159" s="19"/>
      <c r="Q159" s="18">
        <v>4500</v>
      </c>
      <c r="R159" s="18">
        <v>4500</v>
      </c>
      <c r="S159" s="171"/>
      <c r="T159" s="174"/>
      <c r="U159" s="174"/>
      <c r="V159" s="174"/>
    </row>
    <row r="160" spans="1:22" x14ac:dyDescent="0.25">
      <c r="A160" s="182"/>
      <c r="B160" s="185"/>
      <c r="C160" s="188"/>
      <c r="D160" s="191"/>
      <c r="E160" s="194"/>
      <c r="F160" s="203"/>
      <c r="G160" s="200"/>
      <c r="H160" s="200"/>
      <c r="I160" s="200"/>
      <c r="J160" s="15" t="s">
        <v>34</v>
      </c>
      <c r="K160" s="18"/>
      <c r="L160" s="23"/>
      <c r="M160" s="19"/>
      <c r="N160" s="19"/>
      <c r="O160" s="19"/>
      <c r="P160" s="19"/>
      <c r="Q160" s="18"/>
      <c r="R160" s="18"/>
      <c r="S160" s="171"/>
      <c r="T160" s="174"/>
      <c r="U160" s="174"/>
      <c r="V160" s="174"/>
    </row>
    <row r="161" spans="1:22" x14ac:dyDescent="0.25">
      <c r="A161" s="182"/>
      <c r="B161" s="185"/>
      <c r="C161" s="188"/>
      <c r="D161" s="191"/>
      <c r="E161" s="194"/>
      <c r="F161" s="203"/>
      <c r="G161" s="200"/>
      <c r="H161" s="200"/>
      <c r="I161" s="200"/>
      <c r="J161" s="15" t="s">
        <v>35</v>
      </c>
      <c r="K161" s="18"/>
      <c r="L161" s="23"/>
      <c r="M161" s="19"/>
      <c r="N161" s="19"/>
      <c r="O161" s="19"/>
      <c r="P161" s="19"/>
      <c r="Q161" s="18"/>
      <c r="R161" s="18"/>
      <c r="S161" s="171"/>
      <c r="T161" s="174"/>
      <c r="U161" s="174"/>
      <c r="V161" s="174"/>
    </row>
    <row r="162" spans="1:22" x14ac:dyDescent="0.25">
      <c r="A162" s="182"/>
      <c r="B162" s="185"/>
      <c r="C162" s="188"/>
      <c r="D162" s="191"/>
      <c r="E162" s="194"/>
      <c r="F162" s="203"/>
      <c r="G162" s="200"/>
      <c r="H162" s="200"/>
      <c r="I162" s="200"/>
      <c r="J162" s="20" t="s">
        <v>36</v>
      </c>
      <c r="K162" s="16"/>
      <c r="L162" s="24"/>
      <c r="M162" s="17"/>
      <c r="N162" s="17"/>
      <c r="O162" s="17"/>
      <c r="P162" s="17"/>
      <c r="Q162" s="16"/>
      <c r="R162" s="16"/>
      <c r="S162" s="171"/>
      <c r="T162" s="174"/>
      <c r="U162" s="174"/>
      <c r="V162" s="174"/>
    </row>
    <row r="163" spans="1:22" ht="15.75" thickBot="1" x14ac:dyDescent="0.3">
      <c r="A163" s="183"/>
      <c r="B163" s="186"/>
      <c r="C163" s="189"/>
      <c r="D163" s="192"/>
      <c r="E163" s="195"/>
      <c r="F163" s="204"/>
      <c r="G163" s="201"/>
      <c r="H163" s="201"/>
      <c r="I163" s="201"/>
      <c r="J163" s="21" t="s">
        <v>37</v>
      </c>
      <c r="K163" s="22">
        <f t="shared" ref="K163" si="38">SUM(K158:K162)</f>
        <v>12000</v>
      </c>
      <c r="L163" s="22">
        <f>SUM(L158:L162)</f>
        <v>3000</v>
      </c>
      <c r="M163" s="22">
        <f t="shared" ref="M163:R163" si="39">SUM(M158:M162)</f>
        <v>3000</v>
      </c>
      <c r="N163" s="22">
        <f t="shared" si="39"/>
        <v>3000</v>
      </c>
      <c r="O163" s="22">
        <f t="shared" si="39"/>
        <v>0</v>
      </c>
      <c r="P163" s="22">
        <f t="shared" si="39"/>
        <v>0</v>
      </c>
      <c r="Q163" s="22">
        <f t="shared" si="39"/>
        <v>4500</v>
      </c>
      <c r="R163" s="22">
        <f t="shared" si="39"/>
        <v>4500</v>
      </c>
      <c r="S163" s="172"/>
      <c r="T163" s="175"/>
      <c r="U163" s="175"/>
      <c r="V163" s="175"/>
    </row>
    <row r="164" spans="1:22" ht="15.75" thickBot="1" x14ac:dyDescent="0.3">
      <c r="A164" s="136" t="s">
        <v>29</v>
      </c>
      <c r="B164" s="28" t="s">
        <v>29</v>
      </c>
      <c r="C164" s="9" t="s">
        <v>23</v>
      </c>
      <c r="D164" s="135" t="s">
        <v>95</v>
      </c>
      <c r="E164" s="176" t="s">
        <v>41</v>
      </c>
      <c r="F164" s="177"/>
      <c r="G164" s="177"/>
      <c r="H164" s="177"/>
      <c r="I164" s="177"/>
      <c r="J164" s="178"/>
      <c r="K164" s="109">
        <f>K157+K163</f>
        <v>54000</v>
      </c>
      <c r="L164" s="109">
        <f t="shared" ref="L164:R164" si="40">L157+L163</f>
        <v>17000</v>
      </c>
      <c r="M164" s="109">
        <f t="shared" si="40"/>
        <v>17000</v>
      </c>
      <c r="N164" s="109">
        <f t="shared" si="40"/>
        <v>17000</v>
      </c>
      <c r="O164" s="109">
        <f t="shared" si="40"/>
        <v>0</v>
      </c>
      <c r="P164" s="109">
        <f t="shared" si="40"/>
        <v>0</v>
      </c>
      <c r="Q164" s="109">
        <f t="shared" si="40"/>
        <v>18500</v>
      </c>
      <c r="R164" s="109">
        <f t="shared" si="40"/>
        <v>18500</v>
      </c>
      <c r="S164" s="114"/>
      <c r="T164" s="115"/>
      <c r="U164" s="116"/>
      <c r="V164" s="117"/>
    </row>
    <row r="165" spans="1:22" ht="15.75" thickBot="1" x14ac:dyDescent="0.3">
      <c r="A165" s="132" t="s">
        <v>29</v>
      </c>
      <c r="B165" s="10" t="s">
        <v>29</v>
      </c>
      <c r="C165" s="120" t="s">
        <v>23</v>
      </c>
      <c r="D165" s="133" t="s">
        <v>111</v>
      </c>
      <c r="E165" s="208" t="s">
        <v>112</v>
      </c>
      <c r="F165" s="209"/>
      <c r="G165" s="209"/>
      <c r="H165" s="209"/>
      <c r="I165" s="209"/>
      <c r="J165" s="209"/>
      <c r="K165" s="209"/>
      <c r="L165" s="209"/>
      <c r="M165" s="209"/>
      <c r="N165" s="209"/>
      <c r="O165" s="209"/>
      <c r="P165" s="209"/>
      <c r="Q165" s="209"/>
      <c r="R165" s="209"/>
      <c r="S165" s="209"/>
      <c r="T165" s="209"/>
      <c r="U165" s="209"/>
      <c r="V165" s="210"/>
    </row>
    <row r="166" spans="1:22" x14ac:dyDescent="0.25">
      <c r="A166" s="181" t="s">
        <v>29</v>
      </c>
      <c r="B166" s="184" t="s">
        <v>29</v>
      </c>
      <c r="C166" s="187" t="s">
        <v>23</v>
      </c>
      <c r="D166" s="190" t="s">
        <v>111</v>
      </c>
      <c r="E166" s="193" t="s">
        <v>21</v>
      </c>
      <c r="F166" s="202" t="s">
        <v>113</v>
      </c>
      <c r="G166" s="199" t="s">
        <v>81</v>
      </c>
      <c r="H166" s="199" t="s">
        <v>29</v>
      </c>
      <c r="I166" s="199" t="s">
        <v>107</v>
      </c>
      <c r="J166" s="11" t="s">
        <v>31</v>
      </c>
      <c r="K166" s="47"/>
      <c r="L166" s="26"/>
      <c r="M166" s="27"/>
      <c r="N166" s="27"/>
      <c r="O166" s="27"/>
      <c r="P166" s="27"/>
      <c r="Q166" s="26"/>
      <c r="R166" s="26"/>
      <c r="S166" s="170" t="s">
        <v>114</v>
      </c>
      <c r="T166" s="173"/>
      <c r="U166" s="211">
        <v>0</v>
      </c>
      <c r="V166" s="211"/>
    </row>
    <row r="167" spans="1:22" x14ac:dyDescent="0.25">
      <c r="A167" s="182"/>
      <c r="B167" s="185"/>
      <c r="C167" s="188"/>
      <c r="D167" s="191"/>
      <c r="E167" s="194"/>
      <c r="F167" s="203"/>
      <c r="G167" s="200"/>
      <c r="H167" s="200"/>
      <c r="I167" s="200"/>
      <c r="J167" s="15" t="s">
        <v>33</v>
      </c>
      <c r="K167" s="16">
        <f>L167+Q167+R167</f>
        <v>8000</v>
      </c>
      <c r="L167" s="18">
        <v>4000</v>
      </c>
      <c r="M167" s="19"/>
      <c r="N167" s="19"/>
      <c r="O167" s="19"/>
      <c r="P167" s="19"/>
      <c r="Q167" s="18">
        <v>4000</v>
      </c>
      <c r="R167" s="18"/>
      <c r="S167" s="171"/>
      <c r="T167" s="174"/>
      <c r="U167" s="212"/>
      <c r="V167" s="212"/>
    </row>
    <row r="168" spans="1:22" x14ac:dyDescent="0.25">
      <c r="A168" s="182"/>
      <c r="B168" s="185"/>
      <c r="C168" s="188"/>
      <c r="D168" s="191"/>
      <c r="E168" s="194"/>
      <c r="F168" s="203"/>
      <c r="G168" s="200"/>
      <c r="H168" s="200"/>
      <c r="I168" s="200"/>
      <c r="J168" s="15" t="s">
        <v>34</v>
      </c>
      <c r="K168" s="18"/>
      <c r="L168" s="18"/>
      <c r="M168" s="19"/>
      <c r="N168" s="19"/>
      <c r="O168" s="19"/>
      <c r="P168" s="19"/>
      <c r="Q168" s="18"/>
      <c r="R168" s="18"/>
      <c r="S168" s="171"/>
      <c r="T168" s="174"/>
      <c r="U168" s="212"/>
      <c r="V168" s="212"/>
    </row>
    <row r="169" spans="1:22" x14ac:dyDescent="0.25">
      <c r="A169" s="182"/>
      <c r="B169" s="185"/>
      <c r="C169" s="188"/>
      <c r="D169" s="191"/>
      <c r="E169" s="194"/>
      <c r="F169" s="203"/>
      <c r="G169" s="200"/>
      <c r="H169" s="200"/>
      <c r="I169" s="200"/>
      <c r="J169" s="15" t="s">
        <v>35</v>
      </c>
      <c r="K169" s="18"/>
      <c r="L169" s="18"/>
      <c r="M169" s="19"/>
      <c r="N169" s="19"/>
      <c r="O169" s="19"/>
      <c r="P169" s="19"/>
      <c r="Q169" s="18"/>
      <c r="R169" s="18"/>
      <c r="S169" s="171"/>
      <c r="T169" s="174"/>
      <c r="U169" s="212"/>
      <c r="V169" s="212"/>
    </row>
    <row r="170" spans="1:22" x14ac:dyDescent="0.25">
      <c r="A170" s="182"/>
      <c r="B170" s="185"/>
      <c r="C170" s="188"/>
      <c r="D170" s="191"/>
      <c r="E170" s="194"/>
      <c r="F170" s="203"/>
      <c r="G170" s="200"/>
      <c r="H170" s="200"/>
      <c r="I170" s="200"/>
      <c r="J170" s="20" t="s">
        <v>36</v>
      </c>
      <c r="K170" s="16"/>
      <c r="L170" s="16"/>
      <c r="M170" s="16"/>
      <c r="N170" s="16"/>
      <c r="O170" s="16"/>
      <c r="P170" s="16"/>
      <c r="Q170" s="16"/>
      <c r="R170" s="16"/>
      <c r="S170" s="171"/>
      <c r="T170" s="174"/>
      <c r="U170" s="212"/>
      <c r="V170" s="212"/>
    </row>
    <row r="171" spans="1:22" ht="15.75" thickBot="1" x14ac:dyDescent="0.3">
      <c r="A171" s="183"/>
      <c r="B171" s="186"/>
      <c r="C171" s="189"/>
      <c r="D171" s="192"/>
      <c r="E171" s="195"/>
      <c r="F171" s="204"/>
      <c r="G171" s="201"/>
      <c r="H171" s="201"/>
      <c r="I171" s="201"/>
      <c r="J171" s="21" t="s">
        <v>37</v>
      </c>
      <c r="K171" s="22">
        <f t="shared" ref="K171" si="41">SUM(K166:K170)</f>
        <v>8000</v>
      </c>
      <c r="L171" s="22">
        <f>SUM(L166:L170)</f>
        <v>4000</v>
      </c>
      <c r="M171" s="22">
        <f t="shared" ref="M171:R171" si="42">SUM(M166:M170)</f>
        <v>0</v>
      </c>
      <c r="N171" s="22">
        <f t="shared" si="42"/>
        <v>0</v>
      </c>
      <c r="O171" s="22">
        <f t="shared" si="42"/>
        <v>0</v>
      </c>
      <c r="P171" s="22">
        <f t="shared" si="42"/>
        <v>0</v>
      </c>
      <c r="Q171" s="22">
        <f t="shared" si="42"/>
        <v>4000</v>
      </c>
      <c r="R171" s="22">
        <f t="shared" si="42"/>
        <v>0</v>
      </c>
      <c r="S171" s="172"/>
      <c r="T171" s="175"/>
      <c r="U171" s="213"/>
      <c r="V171" s="213"/>
    </row>
    <row r="172" spans="1:22" x14ac:dyDescent="0.25">
      <c r="A172" s="181" t="s">
        <v>29</v>
      </c>
      <c r="B172" s="184" t="s">
        <v>29</v>
      </c>
      <c r="C172" s="187" t="s">
        <v>23</v>
      </c>
      <c r="D172" s="190" t="s">
        <v>111</v>
      </c>
      <c r="E172" s="193" t="s">
        <v>23</v>
      </c>
      <c r="F172" s="196" t="s">
        <v>115</v>
      </c>
      <c r="G172" s="199" t="s">
        <v>116</v>
      </c>
      <c r="H172" s="199" t="s">
        <v>29</v>
      </c>
      <c r="I172" s="199" t="s">
        <v>107</v>
      </c>
      <c r="J172" s="11" t="s">
        <v>31</v>
      </c>
      <c r="K172" s="47"/>
      <c r="L172" s="23"/>
      <c r="M172" s="19"/>
      <c r="N172" s="19"/>
      <c r="O172" s="19"/>
      <c r="P172" s="19"/>
      <c r="Q172" s="18"/>
      <c r="R172" s="18"/>
      <c r="S172" s="170" t="s">
        <v>117</v>
      </c>
      <c r="T172" s="205">
        <v>10</v>
      </c>
      <c r="U172" s="205">
        <v>10</v>
      </c>
      <c r="V172" s="205">
        <v>10</v>
      </c>
    </row>
    <row r="173" spans="1:22" x14ac:dyDescent="0.25">
      <c r="A173" s="182"/>
      <c r="B173" s="185"/>
      <c r="C173" s="188"/>
      <c r="D173" s="191"/>
      <c r="E173" s="194"/>
      <c r="F173" s="197"/>
      <c r="G173" s="200"/>
      <c r="H173" s="200"/>
      <c r="I173" s="200"/>
      <c r="J173" s="15" t="s">
        <v>33</v>
      </c>
      <c r="K173" s="16">
        <f>L173+Q173+R173</f>
        <v>41500</v>
      </c>
      <c r="L173" s="23">
        <v>11500</v>
      </c>
      <c r="M173" s="19">
        <v>8000</v>
      </c>
      <c r="N173" s="19">
        <v>8000</v>
      </c>
      <c r="O173" s="19"/>
      <c r="P173" s="19"/>
      <c r="Q173" s="18">
        <v>15000</v>
      </c>
      <c r="R173" s="18">
        <v>15000</v>
      </c>
      <c r="S173" s="171"/>
      <c r="T173" s="206"/>
      <c r="U173" s="206"/>
      <c r="V173" s="206"/>
    </row>
    <row r="174" spans="1:22" x14ac:dyDescent="0.25">
      <c r="A174" s="182"/>
      <c r="B174" s="185"/>
      <c r="C174" s="188"/>
      <c r="D174" s="191"/>
      <c r="E174" s="194"/>
      <c r="F174" s="197"/>
      <c r="G174" s="200"/>
      <c r="H174" s="200"/>
      <c r="I174" s="200"/>
      <c r="J174" s="15" t="s">
        <v>34</v>
      </c>
      <c r="K174" s="18"/>
      <c r="L174" s="23"/>
      <c r="M174" s="19"/>
      <c r="N174" s="19"/>
      <c r="O174" s="19"/>
      <c r="P174" s="19"/>
      <c r="Q174" s="18"/>
      <c r="R174" s="18"/>
      <c r="S174" s="171"/>
      <c r="T174" s="206"/>
      <c r="U174" s="206"/>
      <c r="V174" s="206"/>
    </row>
    <row r="175" spans="1:22" x14ac:dyDescent="0.25">
      <c r="A175" s="182"/>
      <c r="B175" s="185"/>
      <c r="C175" s="188"/>
      <c r="D175" s="191"/>
      <c r="E175" s="194"/>
      <c r="F175" s="197"/>
      <c r="G175" s="200"/>
      <c r="H175" s="200"/>
      <c r="I175" s="200"/>
      <c r="J175" s="15" t="s">
        <v>35</v>
      </c>
      <c r="K175" s="18"/>
      <c r="L175" s="23"/>
      <c r="M175" s="19"/>
      <c r="N175" s="19"/>
      <c r="O175" s="19"/>
      <c r="P175" s="19"/>
      <c r="Q175" s="18"/>
      <c r="R175" s="18"/>
      <c r="S175" s="171"/>
      <c r="T175" s="206"/>
      <c r="U175" s="206"/>
      <c r="V175" s="206"/>
    </row>
    <row r="176" spans="1:22" x14ac:dyDescent="0.25">
      <c r="A176" s="182"/>
      <c r="B176" s="185"/>
      <c r="C176" s="188"/>
      <c r="D176" s="191"/>
      <c r="E176" s="194"/>
      <c r="F176" s="197"/>
      <c r="G176" s="200"/>
      <c r="H176" s="200"/>
      <c r="I176" s="200"/>
      <c r="J176" s="20" t="s">
        <v>36</v>
      </c>
      <c r="K176" s="16"/>
      <c r="L176" s="24"/>
      <c r="M176" s="17"/>
      <c r="N176" s="17"/>
      <c r="O176" s="17"/>
      <c r="P176" s="17"/>
      <c r="Q176" s="16"/>
      <c r="R176" s="16"/>
      <c r="S176" s="171"/>
      <c r="T176" s="206"/>
      <c r="U176" s="206"/>
      <c r="V176" s="206"/>
    </row>
    <row r="177" spans="1:22" ht="15.75" thickBot="1" x14ac:dyDescent="0.3">
      <c r="A177" s="183"/>
      <c r="B177" s="186"/>
      <c r="C177" s="189"/>
      <c r="D177" s="192"/>
      <c r="E177" s="195"/>
      <c r="F177" s="198"/>
      <c r="G177" s="201"/>
      <c r="H177" s="201"/>
      <c r="I177" s="201"/>
      <c r="J177" s="21" t="s">
        <v>37</v>
      </c>
      <c r="K177" s="22">
        <f t="shared" ref="K177" si="43">SUM(K172:K176)</f>
        <v>41500</v>
      </c>
      <c r="L177" s="22">
        <f>SUM(L172:L176)</f>
        <v>11500</v>
      </c>
      <c r="M177" s="22">
        <f t="shared" ref="M177:R177" si="44">SUM(M172:M176)</f>
        <v>8000</v>
      </c>
      <c r="N177" s="22">
        <f t="shared" si="44"/>
        <v>8000</v>
      </c>
      <c r="O177" s="22">
        <f t="shared" si="44"/>
        <v>0</v>
      </c>
      <c r="P177" s="22">
        <f t="shared" si="44"/>
        <v>0</v>
      </c>
      <c r="Q177" s="22">
        <f t="shared" si="44"/>
        <v>15000</v>
      </c>
      <c r="R177" s="22">
        <f t="shared" si="44"/>
        <v>15000</v>
      </c>
      <c r="S177" s="172"/>
      <c r="T177" s="207"/>
      <c r="U177" s="207"/>
      <c r="V177" s="207"/>
    </row>
    <row r="178" spans="1:22" ht="15.75" thickBot="1" x14ac:dyDescent="0.3">
      <c r="A178" s="136" t="s">
        <v>29</v>
      </c>
      <c r="B178" s="28" t="s">
        <v>29</v>
      </c>
      <c r="C178" s="9" t="s">
        <v>23</v>
      </c>
      <c r="D178" s="135" t="s">
        <v>111</v>
      </c>
      <c r="E178" s="176" t="s">
        <v>41</v>
      </c>
      <c r="F178" s="177"/>
      <c r="G178" s="177"/>
      <c r="H178" s="177"/>
      <c r="I178" s="177"/>
      <c r="J178" s="178"/>
      <c r="K178" s="109">
        <f>K171+K177</f>
        <v>49500</v>
      </c>
      <c r="L178" s="109">
        <f t="shared" ref="L178:R178" si="45">L171+L177</f>
        <v>15500</v>
      </c>
      <c r="M178" s="109">
        <f t="shared" si="45"/>
        <v>8000</v>
      </c>
      <c r="N178" s="109">
        <f t="shared" si="45"/>
        <v>8000</v>
      </c>
      <c r="O178" s="109">
        <f t="shared" si="45"/>
        <v>0</v>
      </c>
      <c r="P178" s="109">
        <f t="shared" si="45"/>
        <v>0</v>
      </c>
      <c r="Q178" s="109">
        <f t="shared" si="45"/>
        <v>19000</v>
      </c>
      <c r="R178" s="109">
        <f t="shared" si="45"/>
        <v>15000</v>
      </c>
      <c r="S178" s="114"/>
      <c r="T178" s="115"/>
      <c r="U178" s="116"/>
      <c r="V178" s="117"/>
    </row>
    <row r="179" spans="1:22" ht="15.75" thickBot="1" x14ac:dyDescent="0.3">
      <c r="A179" s="132" t="s">
        <v>29</v>
      </c>
      <c r="B179" s="10" t="s">
        <v>29</v>
      </c>
      <c r="C179" s="120" t="s">
        <v>23</v>
      </c>
      <c r="D179" s="133" t="s">
        <v>118</v>
      </c>
      <c r="E179" s="208" t="s">
        <v>119</v>
      </c>
      <c r="F179" s="209"/>
      <c r="G179" s="209"/>
      <c r="H179" s="209"/>
      <c r="I179" s="209"/>
      <c r="J179" s="209"/>
      <c r="K179" s="209"/>
      <c r="L179" s="209"/>
      <c r="M179" s="209"/>
      <c r="N179" s="209"/>
      <c r="O179" s="209"/>
      <c r="P179" s="209"/>
      <c r="Q179" s="209"/>
      <c r="R179" s="209"/>
      <c r="S179" s="209"/>
      <c r="T179" s="209"/>
      <c r="U179" s="209"/>
      <c r="V179" s="210"/>
    </row>
    <row r="180" spans="1:22" x14ac:dyDescent="0.25">
      <c r="A180" s="181" t="s">
        <v>29</v>
      </c>
      <c r="B180" s="184" t="s">
        <v>29</v>
      </c>
      <c r="C180" s="187" t="s">
        <v>23</v>
      </c>
      <c r="D180" s="190" t="s">
        <v>118</v>
      </c>
      <c r="E180" s="193" t="s">
        <v>21</v>
      </c>
      <c r="F180" s="202" t="s">
        <v>214</v>
      </c>
      <c r="G180" s="199" t="s">
        <v>120</v>
      </c>
      <c r="H180" s="199" t="s">
        <v>29</v>
      </c>
      <c r="I180" s="199" t="s">
        <v>30</v>
      </c>
      <c r="J180" s="11" t="s">
        <v>31</v>
      </c>
      <c r="K180" s="118"/>
      <c r="L180" s="49"/>
      <c r="M180" s="50"/>
      <c r="N180" s="50"/>
      <c r="O180" s="50"/>
      <c r="P180" s="50"/>
      <c r="Q180" s="49"/>
      <c r="R180" s="49"/>
      <c r="S180" s="170" t="s">
        <v>121</v>
      </c>
      <c r="T180" s="173">
        <v>7</v>
      </c>
      <c r="U180" s="173">
        <v>7</v>
      </c>
      <c r="V180" s="173">
        <v>7</v>
      </c>
    </row>
    <row r="181" spans="1:22" x14ac:dyDescent="0.25">
      <c r="A181" s="182"/>
      <c r="B181" s="185"/>
      <c r="C181" s="188"/>
      <c r="D181" s="191"/>
      <c r="E181" s="194"/>
      <c r="F181" s="203"/>
      <c r="G181" s="200"/>
      <c r="H181" s="200"/>
      <c r="I181" s="200"/>
      <c r="J181" s="15" t="s">
        <v>33</v>
      </c>
      <c r="K181" s="16">
        <f>L181+Q181+R181</f>
        <v>13000</v>
      </c>
      <c r="L181" s="18">
        <v>3000</v>
      </c>
      <c r="M181" s="19">
        <v>3000</v>
      </c>
      <c r="N181" s="19">
        <v>3000</v>
      </c>
      <c r="O181" s="19"/>
      <c r="P181" s="19"/>
      <c r="Q181" s="18">
        <v>5000</v>
      </c>
      <c r="R181" s="18">
        <v>5000</v>
      </c>
      <c r="S181" s="171"/>
      <c r="T181" s="174"/>
      <c r="U181" s="174"/>
      <c r="V181" s="174"/>
    </row>
    <row r="182" spans="1:22" x14ac:dyDescent="0.25">
      <c r="A182" s="182"/>
      <c r="B182" s="185"/>
      <c r="C182" s="188"/>
      <c r="D182" s="191"/>
      <c r="E182" s="194"/>
      <c r="F182" s="203"/>
      <c r="G182" s="200"/>
      <c r="H182" s="200"/>
      <c r="I182" s="200"/>
      <c r="J182" s="15" t="s">
        <v>34</v>
      </c>
      <c r="K182" s="18"/>
      <c r="L182" s="18"/>
      <c r="M182" s="19"/>
      <c r="N182" s="19"/>
      <c r="O182" s="19"/>
      <c r="P182" s="19"/>
      <c r="Q182" s="18"/>
      <c r="R182" s="18"/>
      <c r="S182" s="171"/>
      <c r="T182" s="174"/>
      <c r="U182" s="174"/>
      <c r="V182" s="174"/>
    </row>
    <row r="183" spans="1:22" x14ac:dyDescent="0.25">
      <c r="A183" s="182"/>
      <c r="B183" s="185"/>
      <c r="C183" s="188"/>
      <c r="D183" s="191"/>
      <c r="E183" s="194"/>
      <c r="F183" s="203"/>
      <c r="G183" s="200"/>
      <c r="H183" s="200"/>
      <c r="I183" s="200"/>
      <c r="J183" s="15" t="s">
        <v>35</v>
      </c>
      <c r="K183" s="18"/>
      <c r="L183" s="18"/>
      <c r="M183" s="19"/>
      <c r="N183" s="19"/>
      <c r="O183" s="19"/>
      <c r="P183" s="19"/>
      <c r="Q183" s="18"/>
      <c r="R183" s="18"/>
      <c r="S183" s="171"/>
      <c r="T183" s="174"/>
      <c r="U183" s="174"/>
      <c r="V183" s="174"/>
    </row>
    <row r="184" spans="1:22" x14ac:dyDescent="0.25">
      <c r="A184" s="182"/>
      <c r="B184" s="185"/>
      <c r="C184" s="188"/>
      <c r="D184" s="191"/>
      <c r="E184" s="194"/>
      <c r="F184" s="203"/>
      <c r="G184" s="200"/>
      <c r="H184" s="200"/>
      <c r="I184" s="200"/>
      <c r="J184" s="20" t="s">
        <v>36</v>
      </c>
      <c r="K184" s="16"/>
      <c r="L184" s="16"/>
      <c r="M184" s="16"/>
      <c r="N184" s="16"/>
      <c r="O184" s="16"/>
      <c r="P184" s="16"/>
      <c r="Q184" s="16"/>
      <c r="R184" s="16"/>
      <c r="S184" s="171"/>
      <c r="T184" s="174"/>
      <c r="U184" s="174"/>
      <c r="V184" s="174"/>
    </row>
    <row r="185" spans="1:22" ht="15.75" thickBot="1" x14ac:dyDescent="0.3">
      <c r="A185" s="183"/>
      <c r="B185" s="186"/>
      <c r="C185" s="189"/>
      <c r="D185" s="192"/>
      <c r="E185" s="195"/>
      <c r="F185" s="204"/>
      <c r="G185" s="201"/>
      <c r="H185" s="201"/>
      <c r="I185" s="201"/>
      <c r="J185" s="21" t="s">
        <v>37</v>
      </c>
      <c r="K185" s="22">
        <f t="shared" ref="K185:R185" si="46">SUM(K180:K184)</f>
        <v>13000</v>
      </c>
      <c r="L185" s="22">
        <f t="shared" si="46"/>
        <v>3000</v>
      </c>
      <c r="M185" s="22">
        <f t="shared" si="46"/>
        <v>3000</v>
      </c>
      <c r="N185" s="22">
        <f t="shared" si="46"/>
        <v>3000</v>
      </c>
      <c r="O185" s="22">
        <f t="shared" si="46"/>
        <v>0</v>
      </c>
      <c r="P185" s="22">
        <f t="shared" si="46"/>
        <v>0</v>
      </c>
      <c r="Q185" s="22">
        <f t="shared" si="46"/>
        <v>5000</v>
      </c>
      <c r="R185" s="22">
        <f t="shared" si="46"/>
        <v>5000</v>
      </c>
      <c r="S185" s="172"/>
      <c r="T185" s="175"/>
      <c r="U185" s="175"/>
      <c r="V185" s="175"/>
    </row>
    <row r="186" spans="1:22" x14ac:dyDescent="0.25">
      <c r="A186" s="181" t="s">
        <v>29</v>
      </c>
      <c r="B186" s="184" t="s">
        <v>29</v>
      </c>
      <c r="C186" s="187" t="s">
        <v>23</v>
      </c>
      <c r="D186" s="190" t="s">
        <v>118</v>
      </c>
      <c r="E186" s="193" t="s">
        <v>23</v>
      </c>
      <c r="F186" s="196" t="s">
        <v>122</v>
      </c>
      <c r="G186" s="199" t="s">
        <v>120</v>
      </c>
      <c r="H186" s="199" t="s">
        <v>29</v>
      </c>
      <c r="I186" s="199" t="s">
        <v>30</v>
      </c>
      <c r="J186" s="11" t="s">
        <v>31</v>
      </c>
      <c r="K186" s="47"/>
      <c r="L186" s="26"/>
      <c r="M186" s="27"/>
      <c r="N186" s="27"/>
      <c r="O186" s="27"/>
      <c r="P186" s="27"/>
      <c r="Q186" s="26"/>
      <c r="R186" s="26"/>
      <c r="S186" s="170" t="s">
        <v>123</v>
      </c>
      <c r="T186" s="173">
        <v>1</v>
      </c>
      <c r="U186" s="173">
        <v>1</v>
      </c>
      <c r="V186" s="173">
        <v>1</v>
      </c>
    </row>
    <row r="187" spans="1:22" x14ac:dyDescent="0.25">
      <c r="A187" s="182"/>
      <c r="B187" s="185"/>
      <c r="C187" s="188"/>
      <c r="D187" s="191"/>
      <c r="E187" s="194"/>
      <c r="F187" s="197"/>
      <c r="G187" s="200"/>
      <c r="H187" s="200"/>
      <c r="I187" s="200"/>
      <c r="J187" s="15" t="s">
        <v>33</v>
      </c>
      <c r="K187" s="16">
        <f>L187+Q187+R187</f>
        <v>1000</v>
      </c>
      <c r="L187" s="18">
        <v>0</v>
      </c>
      <c r="M187" s="19">
        <v>0</v>
      </c>
      <c r="N187" s="19">
        <v>0</v>
      </c>
      <c r="O187" s="19"/>
      <c r="P187" s="19"/>
      <c r="Q187" s="18">
        <v>500</v>
      </c>
      <c r="R187" s="18">
        <v>500</v>
      </c>
      <c r="S187" s="171"/>
      <c r="T187" s="174"/>
      <c r="U187" s="174"/>
      <c r="V187" s="174"/>
    </row>
    <row r="188" spans="1:22" x14ac:dyDescent="0.25">
      <c r="A188" s="182"/>
      <c r="B188" s="185"/>
      <c r="C188" s="188"/>
      <c r="D188" s="191"/>
      <c r="E188" s="194"/>
      <c r="F188" s="197"/>
      <c r="G188" s="200"/>
      <c r="H188" s="200"/>
      <c r="I188" s="200"/>
      <c r="J188" s="15" t="s">
        <v>34</v>
      </c>
      <c r="K188" s="18"/>
      <c r="L188" s="18"/>
      <c r="M188" s="19"/>
      <c r="N188" s="19"/>
      <c r="O188" s="19"/>
      <c r="P188" s="19"/>
      <c r="Q188" s="18"/>
      <c r="R188" s="18"/>
      <c r="S188" s="171"/>
      <c r="T188" s="174"/>
      <c r="U188" s="174"/>
      <c r="V188" s="174"/>
    </row>
    <row r="189" spans="1:22" x14ac:dyDescent="0.25">
      <c r="A189" s="182"/>
      <c r="B189" s="185"/>
      <c r="C189" s="188"/>
      <c r="D189" s="191"/>
      <c r="E189" s="194"/>
      <c r="F189" s="197"/>
      <c r="G189" s="200"/>
      <c r="H189" s="200"/>
      <c r="I189" s="200"/>
      <c r="J189" s="15" t="s">
        <v>35</v>
      </c>
      <c r="K189" s="18"/>
      <c r="L189" s="18"/>
      <c r="M189" s="19"/>
      <c r="N189" s="19"/>
      <c r="O189" s="19"/>
      <c r="P189" s="19"/>
      <c r="Q189" s="18"/>
      <c r="R189" s="18"/>
      <c r="S189" s="171"/>
      <c r="T189" s="174"/>
      <c r="U189" s="174"/>
      <c r="V189" s="174"/>
    </row>
    <row r="190" spans="1:22" x14ac:dyDescent="0.25">
      <c r="A190" s="182"/>
      <c r="B190" s="185"/>
      <c r="C190" s="188"/>
      <c r="D190" s="191"/>
      <c r="E190" s="194"/>
      <c r="F190" s="197"/>
      <c r="G190" s="200"/>
      <c r="H190" s="200"/>
      <c r="I190" s="200"/>
      <c r="J190" s="20" t="s">
        <v>36</v>
      </c>
      <c r="K190" s="16"/>
      <c r="L190" s="16"/>
      <c r="M190" s="16"/>
      <c r="N190" s="16"/>
      <c r="O190" s="16"/>
      <c r="P190" s="16"/>
      <c r="Q190" s="16"/>
      <c r="R190" s="16"/>
      <c r="S190" s="171"/>
      <c r="T190" s="174"/>
      <c r="U190" s="174"/>
      <c r="V190" s="174"/>
    </row>
    <row r="191" spans="1:22" ht="15.75" thickBot="1" x14ac:dyDescent="0.3">
      <c r="A191" s="183"/>
      <c r="B191" s="186"/>
      <c r="C191" s="189"/>
      <c r="D191" s="192"/>
      <c r="E191" s="195"/>
      <c r="F191" s="198"/>
      <c r="G191" s="201"/>
      <c r="H191" s="201"/>
      <c r="I191" s="201"/>
      <c r="J191" s="21" t="s">
        <v>37</v>
      </c>
      <c r="K191" s="22">
        <f t="shared" ref="K191:R191" si="47">SUM(K186:K190)</f>
        <v>1000</v>
      </c>
      <c r="L191" s="22">
        <f t="shared" si="47"/>
        <v>0</v>
      </c>
      <c r="M191" s="22">
        <f t="shared" si="47"/>
        <v>0</v>
      </c>
      <c r="N191" s="22">
        <f t="shared" si="47"/>
        <v>0</v>
      </c>
      <c r="O191" s="22">
        <f t="shared" si="47"/>
        <v>0</v>
      </c>
      <c r="P191" s="22">
        <f t="shared" si="47"/>
        <v>0</v>
      </c>
      <c r="Q191" s="22">
        <f t="shared" si="47"/>
        <v>500</v>
      </c>
      <c r="R191" s="22">
        <f t="shared" si="47"/>
        <v>500</v>
      </c>
      <c r="S191" s="172"/>
      <c r="T191" s="175"/>
      <c r="U191" s="175"/>
      <c r="V191" s="175"/>
    </row>
    <row r="192" spans="1:22" ht="15.75" thickBot="1" x14ac:dyDescent="0.3">
      <c r="A192" s="136" t="s">
        <v>29</v>
      </c>
      <c r="B192" s="28" t="s">
        <v>29</v>
      </c>
      <c r="C192" s="9" t="s">
        <v>23</v>
      </c>
      <c r="D192" s="135" t="s">
        <v>118</v>
      </c>
      <c r="E192" s="176" t="s">
        <v>41</v>
      </c>
      <c r="F192" s="177"/>
      <c r="G192" s="177"/>
      <c r="H192" s="177"/>
      <c r="I192" s="177"/>
      <c r="J192" s="178"/>
      <c r="K192" s="109">
        <f>K185+K191</f>
        <v>14000</v>
      </c>
      <c r="L192" s="109">
        <f t="shared" ref="L192:R192" si="48">L185+L191</f>
        <v>3000</v>
      </c>
      <c r="M192" s="109">
        <f t="shared" si="48"/>
        <v>3000</v>
      </c>
      <c r="N192" s="109">
        <f t="shared" si="48"/>
        <v>3000</v>
      </c>
      <c r="O192" s="109">
        <f t="shared" si="48"/>
        <v>0</v>
      </c>
      <c r="P192" s="109">
        <f t="shared" si="48"/>
        <v>0</v>
      </c>
      <c r="Q192" s="109">
        <f t="shared" si="48"/>
        <v>5500</v>
      </c>
      <c r="R192" s="109">
        <f t="shared" si="48"/>
        <v>5500</v>
      </c>
      <c r="S192" s="114"/>
      <c r="T192" s="115"/>
      <c r="U192" s="116"/>
      <c r="V192" s="117"/>
    </row>
    <row r="193" spans="1:22" ht="15.75" thickBot="1" x14ac:dyDescent="0.3">
      <c r="A193" s="136" t="s">
        <v>29</v>
      </c>
      <c r="B193" s="28" t="s">
        <v>29</v>
      </c>
      <c r="C193" s="9" t="s">
        <v>23</v>
      </c>
      <c r="D193" s="179" t="s">
        <v>45</v>
      </c>
      <c r="E193" s="180"/>
      <c r="F193" s="180"/>
      <c r="G193" s="180"/>
      <c r="H193" s="180"/>
      <c r="I193" s="180"/>
      <c r="J193" s="180"/>
      <c r="K193" s="29">
        <f t="shared" ref="K193:R193" si="49">K178+K164+K136+K192+K150</f>
        <v>805346</v>
      </c>
      <c r="L193" s="29">
        <f t="shared" si="49"/>
        <v>351346</v>
      </c>
      <c r="M193" s="29">
        <f t="shared" si="49"/>
        <v>113846</v>
      </c>
      <c r="N193" s="29">
        <f t="shared" si="49"/>
        <v>113846</v>
      </c>
      <c r="O193" s="29">
        <f t="shared" si="49"/>
        <v>0</v>
      </c>
      <c r="P193" s="29">
        <f t="shared" si="49"/>
        <v>0</v>
      </c>
      <c r="Q193" s="29">
        <f t="shared" si="49"/>
        <v>329000</v>
      </c>
      <c r="R193" s="29">
        <f t="shared" si="49"/>
        <v>125000</v>
      </c>
      <c r="S193" s="30"/>
      <c r="T193" s="31"/>
      <c r="U193" s="32"/>
      <c r="V193" s="33"/>
    </row>
    <row r="194" spans="1:22" ht="15.75" thickBot="1" x14ac:dyDescent="0.3">
      <c r="A194" s="136" t="s">
        <v>29</v>
      </c>
      <c r="B194" s="28" t="s">
        <v>29</v>
      </c>
      <c r="C194" s="144" t="s">
        <v>46</v>
      </c>
      <c r="D194" s="145"/>
      <c r="E194" s="145"/>
      <c r="F194" s="145"/>
      <c r="G194" s="145"/>
      <c r="H194" s="145"/>
      <c r="I194" s="145"/>
      <c r="J194" s="145"/>
      <c r="K194" s="34">
        <f t="shared" ref="K194:R194" si="50">K193+K103</f>
        <v>5161365</v>
      </c>
      <c r="L194" s="34">
        <f t="shared" si="50"/>
        <v>1800365</v>
      </c>
      <c r="M194" s="34">
        <f t="shared" si="50"/>
        <v>1562865</v>
      </c>
      <c r="N194" s="34">
        <f t="shared" si="50"/>
        <v>1562865</v>
      </c>
      <c r="O194" s="34">
        <f t="shared" si="50"/>
        <v>45446</v>
      </c>
      <c r="P194" s="34">
        <f t="shared" si="50"/>
        <v>0</v>
      </c>
      <c r="Q194" s="34">
        <f t="shared" si="50"/>
        <v>1782500</v>
      </c>
      <c r="R194" s="34">
        <f t="shared" si="50"/>
        <v>1578500</v>
      </c>
      <c r="S194" s="35"/>
      <c r="T194" s="36"/>
      <c r="U194" s="37"/>
      <c r="V194" s="38"/>
    </row>
    <row r="195" spans="1:22" ht="15.75" thickBot="1" x14ac:dyDescent="0.3">
      <c r="A195" s="136" t="s">
        <v>29</v>
      </c>
      <c r="B195" s="146" t="s">
        <v>47</v>
      </c>
      <c r="C195" s="147"/>
      <c r="D195" s="147"/>
      <c r="E195" s="147"/>
      <c r="F195" s="147"/>
      <c r="G195" s="147"/>
      <c r="H195" s="147"/>
      <c r="I195" s="147"/>
      <c r="J195" s="148"/>
      <c r="K195" s="39">
        <f t="shared" ref="K195:R195" si="51">K194+K50</f>
        <v>5214565</v>
      </c>
      <c r="L195" s="39">
        <f t="shared" si="51"/>
        <v>1813565</v>
      </c>
      <c r="M195" s="39">
        <f t="shared" si="51"/>
        <v>1576065</v>
      </c>
      <c r="N195" s="39">
        <f t="shared" si="51"/>
        <v>1562865</v>
      </c>
      <c r="O195" s="39">
        <f t="shared" si="51"/>
        <v>45446</v>
      </c>
      <c r="P195" s="39">
        <f t="shared" si="51"/>
        <v>13200</v>
      </c>
      <c r="Q195" s="39">
        <f t="shared" si="51"/>
        <v>1802500</v>
      </c>
      <c r="R195" s="39">
        <f t="shared" si="51"/>
        <v>1598500</v>
      </c>
      <c r="S195" s="40"/>
      <c r="T195" s="41"/>
      <c r="U195" s="42"/>
      <c r="V195" s="43"/>
    </row>
    <row r="196" spans="1:22" ht="15.75" thickBot="1" x14ac:dyDescent="0.3">
      <c r="A196" s="44"/>
      <c r="B196" s="44"/>
      <c r="C196" s="44"/>
      <c r="D196" s="44"/>
      <c r="E196" s="44"/>
      <c r="F196" s="45"/>
      <c r="G196" s="45"/>
      <c r="H196" s="45"/>
      <c r="I196" s="45"/>
      <c r="J196" s="45"/>
      <c r="K196" s="45"/>
      <c r="L196" s="45"/>
      <c r="M196" s="45"/>
      <c r="N196" s="45"/>
      <c r="O196" s="45"/>
      <c r="P196" s="45"/>
      <c r="Q196" s="45"/>
      <c r="R196" s="45"/>
      <c r="S196" s="45"/>
      <c r="T196" s="45"/>
      <c r="U196" s="45"/>
      <c r="V196" s="46"/>
    </row>
    <row r="197" spans="1:22" x14ac:dyDescent="0.25">
      <c r="A197" s="149" t="s">
        <v>124</v>
      </c>
      <c r="B197" s="150"/>
      <c r="C197" s="150"/>
      <c r="D197" s="155" t="s">
        <v>125</v>
      </c>
      <c r="E197" s="156"/>
      <c r="F197" s="156"/>
      <c r="G197" s="156"/>
      <c r="H197" s="156"/>
      <c r="I197" s="157"/>
      <c r="J197" s="122" t="s">
        <v>31</v>
      </c>
      <c r="K197" s="51">
        <f>K186+K180+K172+K166+K158+K152+K144+K138+K130+K124+K118+K112+K106+K96+K88+K80+K72+K66+K60+K54+K42+K27+K19+K13</f>
        <v>4837705</v>
      </c>
      <c r="L197" s="106">
        <f t="shared" ref="L197:R197" si="52">L186+L180+L172+L166+L158+L152+L144+L138+L130+L124+L118+L112+L106+L96+L88+L80+L72+L66+L60+L54+L42+L27+L19+L13</f>
        <v>1677705</v>
      </c>
      <c r="M197" s="51">
        <f>M186+M180+M172+M166+M158+M152+M144+M138+M130+M124+M118+M112+M106+M96+M88+M80+M72+M66+M60+M54+M42+M27+M19+M13</f>
        <v>1447705</v>
      </c>
      <c r="N197" s="51">
        <f t="shared" si="52"/>
        <v>1447705</v>
      </c>
      <c r="O197" s="51">
        <f>O186+O180+O172+O166+O158+O152+O144+O138+O130+O124+O118+O112+O106+O96+O88+O80+O72+O66+O60+O54+O42+O27+O19+O13</f>
        <v>45446</v>
      </c>
      <c r="P197" s="51">
        <f t="shared" si="52"/>
        <v>0</v>
      </c>
      <c r="Q197" s="51">
        <f t="shared" si="52"/>
        <v>1680000</v>
      </c>
      <c r="R197" s="51">
        <f t="shared" si="52"/>
        <v>1480000</v>
      </c>
      <c r="S197" s="52"/>
      <c r="T197" s="52"/>
      <c r="U197" s="52"/>
      <c r="V197" s="53"/>
    </row>
    <row r="198" spans="1:22" x14ac:dyDescent="0.25">
      <c r="A198" s="151"/>
      <c r="B198" s="152"/>
      <c r="C198" s="152"/>
      <c r="D198" s="158" t="s">
        <v>126</v>
      </c>
      <c r="E198" s="159"/>
      <c r="F198" s="159"/>
      <c r="G198" s="159"/>
      <c r="H198" s="159"/>
      <c r="I198" s="160"/>
      <c r="J198" s="54" t="s">
        <v>33</v>
      </c>
      <c r="K198" s="55">
        <f t="shared" ref="K198:K201" si="53">K187+K181+K173+K167+K159+K153+K145+K139+K131+K125+K119+K113+K107+K97+K89+K81+K73+K67+K61+K55+K43+K28+K20+K14</f>
        <v>391360</v>
      </c>
      <c r="L198" s="107">
        <f>L187+L181+L173+L167+L159+L153+L145+L139+L131+L125+L119+L113+L107+L97+L89+L81+L73+L67+L61+L55+L43+L28+L20+L14</f>
        <v>140360</v>
      </c>
      <c r="M198" s="55">
        <f>M187+M181+M173+M167+M159+M153+M145+M139+M131+M125+M119+M113+M107+M97+M89+M81+M73+M67+M61+M55+M43+M28+M20+M14</f>
        <v>132860</v>
      </c>
      <c r="N198" s="55">
        <f>N187+N181+N173+N167+N159+N153+N145+N139+N131+N125+N119+N113+N107+N97+N89+N81+N73+N67+N61+N55+N43+N28+N20+N14</f>
        <v>119660</v>
      </c>
      <c r="O198" s="55">
        <f t="shared" ref="O198:R198" si="54">O187+O181+O173+O167+O159+O153+O145+O139+O131+O125+O119+O113+O107+O97+O89+O81+O73+O67+O61+O55+O43+O28+O20+O14</f>
        <v>0</v>
      </c>
      <c r="P198" s="55">
        <f>P187+P181+P173+P167+P159+P153+P145+P139+P131+P125+P119+P113+P107+P97+P89+P81+P73+P67+P61+P55+P43+P28+P20+P14</f>
        <v>13200</v>
      </c>
      <c r="Q198" s="55">
        <f t="shared" si="54"/>
        <v>128500</v>
      </c>
      <c r="R198" s="55">
        <f t="shared" si="54"/>
        <v>122500</v>
      </c>
      <c r="S198" s="52"/>
      <c r="T198" s="52"/>
      <c r="U198" s="52"/>
      <c r="V198" s="53"/>
    </row>
    <row r="199" spans="1:22" x14ac:dyDescent="0.25">
      <c r="A199" s="151"/>
      <c r="B199" s="152"/>
      <c r="C199" s="152"/>
      <c r="D199" s="158" t="s">
        <v>127</v>
      </c>
      <c r="E199" s="159"/>
      <c r="F199" s="159"/>
      <c r="G199" s="159"/>
      <c r="H199" s="159"/>
      <c r="I199" s="160"/>
      <c r="J199" s="54" t="s">
        <v>34</v>
      </c>
      <c r="K199" s="55">
        <f t="shared" si="53"/>
        <v>0</v>
      </c>
      <c r="L199" s="107">
        <f t="shared" ref="L199:R199" si="55">L188+L182+L174+L168+L160+L154+L146+L140+L132+L126+L120+L114+L108+L98+L90+L82+L74+L68+L62+L56+L44+L29+L21+L15</f>
        <v>0</v>
      </c>
      <c r="M199" s="55">
        <f t="shared" si="55"/>
        <v>0</v>
      </c>
      <c r="N199" s="55">
        <f t="shared" si="55"/>
        <v>0</v>
      </c>
      <c r="O199" s="55">
        <f t="shared" si="55"/>
        <v>0</v>
      </c>
      <c r="P199" s="55">
        <f t="shared" si="55"/>
        <v>0</v>
      </c>
      <c r="Q199" s="55">
        <f t="shared" si="55"/>
        <v>0</v>
      </c>
      <c r="R199" s="55">
        <f t="shared" si="55"/>
        <v>0</v>
      </c>
      <c r="S199" s="52"/>
      <c r="T199" s="52"/>
      <c r="U199" s="52"/>
      <c r="V199" s="53"/>
    </row>
    <row r="200" spans="1:22" x14ac:dyDescent="0.25">
      <c r="A200" s="151"/>
      <c r="B200" s="152"/>
      <c r="C200" s="152"/>
      <c r="D200" s="161" t="s">
        <v>128</v>
      </c>
      <c r="E200" s="162"/>
      <c r="F200" s="162"/>
      <c r="G200" s="162"/>
      <c r="H200" s="162"/>
      <c r="I200" s="163"/>
      <c r="J200" s="123" t="s">
        <v>35</v>
      </c>
      <c r="K200" s="55">
        <f t="shared" si="53"/>
        <v>0</v>
      </c>
      <c r="L200" s="107">
        <f t="shared" ref="L200:R200" si="56">L189+L183+L175+L169+L161+L155+L147+L141+L133+L127+L121+L115+L109+L99+L91+L83+L75+L69+L63+L57+L45+L30+L22+L16</f>
        <v>0</v>
      </c>
      <c r="M200" s="55">
        <f t="shared" si="56"/>
        <v>0</v>
      </c>
      <c r="N200" s="55">
        <f t="shared" si="56"/>
        <v>0</v>
      </c>
      <c r="O200" s="55">
        <f t="shared" si="56"/>
        <v>0</v>
      </c>
      <c r="P200" s="55">
        <f t="shared" si="56"/>
        <v>0</v>
      </c>
      <c r="Q200" s="55">
        <f t="shared" si="56"/>
        <v>0</v>
      </c>
      <c r="R200" s="55">
        <f t="shared" si="56"/>
        <v>0</v>
      </c>
      <c r="S200" s="52"/>
      <c r="T200" s="52"/>
      <c r="U200" s="52"/>
      <c r="V200" s="53"/>
    </row>
    <row r="201" spans="1:22" ht="15.75" thickBot="1" x14ac:dyDescent="0.3">
      <c r="A201" s="151"/>
      <c r="B201" s="152"/>
      <c r="C201" s="152"/>
      <c r="D201" s="164" t="s">
        <v>129</v>
      </c>
      <c r="E201" s="165"/>
      <c r="F201" s="165"/>
      <c r="G201" s="165"/>
      <c r="H201" s="165"/>
      <c r="I201" s="166"/>
      <c r="J201" s="56" t="s">
        <v>36</v>
      </c>
      <c r="K201" s="57">
        <f t="shared" si="53"/>
        <v>0</v>
      </c>
      <c r="L201" s="108">
        <f t="shared" ref="L201:R201" si="57">L190+L184+L176+L170+L162+L156+L148+L142+L134+L128+L122+L116+L110+L100+L92+L84+L76+L70+L64+L58+L46+L31+L23+L17</f>
        <v>0</v>
      </c>
      <c r="M201" s="57">
        <f t="shared" si="57"/>
        <v>0</v>
      </c>
      <c r="N201" s="57">
        <f t="shared" si="57"/>
        <v>0</v>
      </c>
      <c r="O201" s="57">
        <f t="shared" si="57"/>
        <v>0</v>
      </c>
      <c r="P201" s="57">
        <f t="shared" si="57"/>
        <v>0</v>
      </c>
      <c r="Q201" s="57">
        <f t="shared" si="57"/>
        <v>0</v>
      </c>
      <c r="R201" s="57">
        <f t="shared" si="57"/>
        <v>0</v>
      </c>
      <c r="S201" s="52"/>
      <c r="T201" s="52"/>
      <c r="U201" s="52"/>
      <c r="V201" s="53"/>
    </row>
    <row r="202" spans="1:22" ht="15.75" thickBot="1" x14ac:dyDescent="0.3">
      <c r="A202" s="153"/>
      <c r="B202" s="154"/>
      <c r="C202" s="154"/>
      <c r="D202" s="167" t="s">
        <v>206</v>
      </c>
      <c r="E202" s="168"/>
      <c r="F202" s="168"/>
      <c r="G202" s="168"/>
      <c r="H202" s="168"/>
      <c r="I202" s="168"/>
      <c r="J202" s="169"/>
      <c r="K202" s="58">
        <f>SUM(K197:K201)</f>
        <v>5229065</v>
      </c>
      <c r="L202" s="59">
        <f>SUM(L197:L201)</f>
        <v>1818065</v>
      </c>
      <c r="M202" s="59">
        <f t="shared" ref="M202:R202" si="58">SUM(M197:M201)</f>
        <v>1580565</v>
      </c>
      <c r="N202" s="59">
        <f t="shared" si="58"/>
        <v>1567365</v>
      </c>
      <c r="O202" s="59">
        <f t="shared" si="58"/>
        <v>45446</v>
      </c>
      <c r="P202" s="59">
        <f t="shared" si="58"/>
        <v>13200</v>
      </c>
      <c r="Q202" s="59">
        <f t="shared" si="58"/>
        <v>1808500</v>
      </c>
      <c r="R202" s="59">
        <f t="shared" si="58"/>
        <v>1602500</v>
      </c>
      <c r="S202" s="60"/>
      <c r="T202" s="52"/>
      <c r="U202" s="52"/>
      <c r="V202" s="53"/>
    </row>
    <row r="203" spans="1:22" x14ac:dyDescent="0.25">
      <c r="L203" s="137"/>
    </row>
    <row r="204" spans="1:22" x14ac:dyDescent="0.25">
      <c r="K204" s="138"/>
      <c r="L204" s="138"/>
      <c r="M204" s="138"/>
      <c r="N204" s="138"/>
      <c r="O204" s="138"/>
      <c r="P204" s="138"/>
      <c r="Q204" s="138"/>
      <c r="R204" s="138"/>
    </row>
    <row r="205" spans="1:22" ht="15.75" x14ac:dyDescent="0.25">
      <c r="A205" s="139"/>
      <c r="B205" s="140"/>
      <c r="C205" s="141"/>
      <c r="D205" s="141"/>
      <c r="E205" s="141"/>
      <c r="F205" s="142"/>
    </row>
    <row r="206" spans="1:22" ht="15.75" x14ac:dyDescent="0.25">
      <c r="A206" s="140"/>
      <c r="B206" s="140"/>
      <c r="C206" s="141"/>
      <c r="D206" s="141"/>
      <c r="E206" s="141"/>
      <c r="F206" s="142"/>
    </row>
    <row r="207" spans="1:22" ht="15.75" x14ac:dyDescent="0.25">
      <c r="F207" s="142"/>
    </row>
    <row r="208" spans="1:22" ht="15.75" x14ac:dyDescent="0.25">
      <c r="F208" s="142"/>
    </row>
    <row r="210" spans="6:6" ht="15.75" x14ac:dyDescent="0.25">
      <c r="F210" s="143"/>
    </row>
  </sheetData>
  <mergeCells count="387">
    <mergeCell ref="H6:H8"/>
    <mergeCell ref="I6:I8"/>
    <mergeCell ref="E12:V12"/>
    <mergeCell ref="A13:A18"/>
    <mergeCell ref="B13:B18"/>
    <mergeCell ref="C13:C18"/>
    <mergeCell ref="D13:D18"/>
    <mergeCell ref="E13:E18"/>
    <mergeCell ref="F13:F18"/>
    <mergeCell ref="B9:V9"/>
    <mergeCell ref="C10:V10"/>
    <mergeCell ref="D11:V11"/>
    <mergeCell ref="S1:V1"/>
    <mergeCell ref="S2:V2"/>
    <mergeCell ref="A3:V3"/>
    <mergeCell ref="A4:V4"/>
    <mergeCell ref="A5:V5"/>
    <mergeCell ref="A6:A8"/>
    <mergeCell ref="B6:B8"/>
    <mergeCell ref="C6:C8"/>
    <mergeCell ref="D6:D8"/>
    <mergeCell ref="E6:E8"/>
    <mergeCell ref="L6:L8"/>
    <mergeCell ref="M6:P6"/>
    <mergeCell ref="Q6:Q8"/>
    <mergeCell ref="R6:R8"/>
    <mergeCell ref="S6:V6"/>
    <mergeCell ref="M7:M8"/>
    <mergeCell ref="N7:O7"/>
    <mergeCell ref="J6:J8"/>
    <mergeCell ref="K6:K8"/>
    <mergeCell ref="P7:P8"/>
    <mergeCell ref="S7:S8"/>
    <mergeCell ref="T7:V7"/>
    <mergeCell ref="F6:F8"/>
    <mergeCell ref="G6:G8"/>
    <mergeCell ref="V19:V24"/>
    <mergeCell ref="E25:J25"/>
    <mergeCell ref="E26:V26"/>
    <mergeCell ref="V13:V18"/>
    <mergeCell ref="A19:A24"/>
    <mergeCell ref="B19:B24"/>
    <mergeCell ref="C19:C24"/>
    <mergeCell ref="D19:D24"/>
    <mergeCell ref="E19:E24"/>
    <mergeCell ref="F19:F24"/>
    <mergeCell ref="G19:G24"/>
    <mergeCell ref="H19:H24"/>
    <mergeCell ref="I19:I24"/>
    <mergeCell ref="G13:G18"/>
    <mergeCell ref="H13:H18"/>
    <mergeCell ref="I13:I18"/>
    <mergeCell ref="S13:S18"/>
    <mergeCell ref="T13:T18"/>
    <mergeCell ref="U13:U18"/>
    <mergeCell ref="A27:A32"/>
    <mergeCell ref="B27:B32"/>
    <mergeCell ref="C27:C32"/>
    <mergeCell ref="D27:D32"/>
    <mergeCell ref="E27:E32"/>
    <mergeCell ref="F27:F32"/>
    <mergeCell ref="S19:S24"/>
    <mergeCell ref="T19:T24"/>
    <mergeCell ref="U19:U24"/>
    <mergeCell ref="V27:V32"/>
    <mergeCell ref="E33:J33"/>
    <mergeCell ref="D34:J34"/>
    <mergeCell ref="C35:J35"/>
    <mergeCell ref="B36:J36"/>
    <mergeCell ref="B38:V38"/>
    <mergeCell ref="G27:G32"/>
    <mergeCell ref="H27:H32"/>
    <mergeCell ref="I27:I32"/>
    <mergeCell ref="S27:S32"/>
    <mergeCell ref="T27:T32"/>
    <mergeCell ref="U27:U32"/>
    <mergeCell ref="C39:V39"/>
    <mergeCell ref="D40:V40"/>
    <mergeCell ref="E41:V41"/>
    <mergeCell ref="A42:A47"/>
    <mergeCell ref="B42:B47"/>
    <mergeCell ref="C42:C47"/>
    <mergeCell ref="D42:D47"/>
    <mergeCell ref="E42:E47"/>
    <mergeCell ref="F42:F47"/>
    <mergeCell ref="G42:G47"/>
    <mergeCell ref="E48:J48"/>
    <mergeCell ref="D49:J49"/>
    <mergeCell ref="C50:J50"/>
    <mergeCell ref="C51:V51"/>
    <mergeCell ref="D52:V52"/>
    <mergeCell ref="E53:V53"/>
    <mergeCell ref="H42:H47"/>
    <mergeCell ref="I42:I47"/>
    <mergeCell ref="S42:S47"/>
    <mergeCell ref="T42:T47"/>
    <mergeCell ref="U42:U47"/>
    <mergeCell ref="V42:V47"/>
    <mergeCell ref="V54:V59"/>
    <mergeCell ref="A60:A65"/>
    <mergeCell ref="B60:B65"/>
    <mergeCell ref="C60:C65"/>
    <mergeCell ref="D60:D65"/>
    <mergeCell ref="E60:E65"/>
    <mergeCell ref="F60:F65"/>
    <mergeCell ref="G60:G65"/>
    <mergeCell ref="H60:H65"/>
    <mergeCell ref="I60:I65"/>
    <mergeCell ref="G54:G59"/>
    <mergeCell ref="H54:H59"/>
    <mergeCell ref="I54:I59"/>
    <mergeCell ref="S54:S59"/>
    <mergeCell ref="T54:T59"/>
    <mergeCell ref="U54:U59"/>
    <mergeCell ref="A54:A59"/>
    <mergeCell ref="B54:B59"/>
    <mergeCell ref="C54:C59"/>
    <mergeCell ref="D54:D59"/>
    <mergeCell ref="E54:E59"/>
    <mergeCell ref="F54:F59"/>
    <mergeCell ref="S60:S65"/>
    <mergeCell ref="T60:T65"/>
    <mergeCell ref="U60:U65"/>
    <mergeCell ref="V60:V65"/>
    <mergeCell ref="A66:A71"/>
    <mergeCell ref="B66:B71"/>
    <mergeCell ref="C66:C71"/>
    <mergeCell ref="D66:D71"/>
    <mergeCell ref="E66:E71"/>
    <mergeCell ref="F66:F71"/>
    <mergeCell ref="S72:S77"/>
    <mergeCell ref="T72:T77"/>
    <mergeCell ref="U72:U77"/>
    <mergeCell ref="V72:V77"/>
    <mergeCell ref="E78:J78"/>
    <mergeCell ref="E79:V79"/>
    <mergeCell ref="V66:V71"/>
    <mergeCell ref="A72:A77"/>
    <mergeCell ref="B72:B77"/>
    <mergeCell ref="C72:C77"/>
    <mergeCell ref="D72:D77"/>
    <mergeCell ref="E72:E77"/>
    <mergeCell ref="F72:F77"/>
    <mergeCell ref="G72:G77"/>
    <mergeCell ref="H72:H77"/>
    <mergeCell ref="I72:I77"/>
    <mergeCell ref="G66:G71"/>
    <mergeCell ref="H66:H71"/>
    <mergeCell ref="I66:I71"/>
    <mergeCell ref="S66:S71"/>
    <mergeCell ref="T66:T71"/>
    <mergeCell ref="U66:U71"/>
    <mergeCell ref="A88:A93"/>
    <mergeCell ref="B88:B93"/>
    <mergeCell ref="C88:C93"/>
    <mergeCell ref="D88:D93"/>
    <mergeCell ref="E88:E93"/>
    <mergeCell ref="F88:F93"/>
    <mergeCell ref="G88:G93"/>
    <mergeCell ref="G80:G85"/>
    <mergeCell ref="H80:H85"/>
    <mergeCell ref="A80:A85"/>
    <mergeCell ref="B80:B85"/>
    <mergeCell ref="C80:C85"/>
    <mergeCell ref="D80:D85"/>
    <mergeCell ref="E80:E85"/>
    <mergeCell ref="F80:F85"/>
    <mergeCell ref="H88:H93"/>
    <mergeCell ref="I88:I93"/>
    <mergeCell ref="S88:S93"/>
    <mergeCell ref="T88:T93"/>
    <mergeCell ref="U88:U93"/>
    <mergeCell ref="V88:V93"/>
    <mergeCell ref="V80:V85"/>
    <mergeCell ref="E86:J86"/>
    <mergeCell ref="E87:V87"/>
    <mergeCell ref="I80:I85"/>
    <mergeCell ref="S80:S85"/>
    <mergeCell ref="T80:T85"/>
    <mergeCell ref="U80:U85"/>
    <mergeCell ref="T96:T101"/>
    <mergeCell ref="U96:U101"/>
    <mergeCell ref="V96:V101"/>
    <mergeCell ref="E102:J102"/>
    <mergeCell ref="E94:J94"/>
    <mergeCell ref="E95:V95"/>
    <mergeCell ref="A96:A101"/>
    <mergeCell ref="B96:B101"/>
    <mergeCell ref="C96:C101"/>
    <mergeCell ref="D96:D101"/>
    <mergeCell ref="E96:E101"/>
    <mergeCell ref="F96:F101"/>
    <mergeCell ref="G96:G101"/>
    <mergeCell ref="H96:H101"/>
    <mergeCell ref="A106:A111"/>
    <mergeCell ref="B106:B111"/>
    <mergeCell ref="C106:C111"/>
    <mergeCell ref="D106:D111"/>
    <mergeCell ref="E106:E111"/>
    <mergeCell ref="F106:F111"/>
    <mergeCell ref="G106:G111"/>
    <mergeCell ref="I96:I101"/>
    <mergeCell ref="S96:S101"/>
    <mergeCell ref="H106:H111"/>
    <mergeCell ref="I106:I111"/>
    <mergeCell ref="S106:S111"/>
    <mergeCell ref="T106:T111"/>
    <mergeCell ref="U106:U111"/>
    <mergeCell ref="V106:V111"/>
    <mergeCell ref="D103:J103"/>
    <mergeCell ref="D104:V104"/>
    <mergeCell ref="E105:V105"/>
    <mergeCell ref="V112:V117"/>
    <mergeCell ref="A118:A123"/>
    <mergeCell ref="B118:B123"/>
    <mergeCell ref="C118:C123"/>
    <mergeCell ref="D118:D123"/>
    <mergeCell ref="E118:E123"/>
    <mergeCell ref="F118:F123"/>
    <mergeCell ref="G118:G123"/>
    <mergeCell ref="H118:H123"/>
    <mergeCell ref="I118:I123"/>
    <mergeCell ref="G112:G117"/>
    <mergeCell ref="H112:H117"/>
    <mergeCell ref="I112:I117"/>
    <mergeCell ref="S112:S117"/>
    <mergeCell ref="T112:T117"/>
    <mergeCell ref="U112:U117"/>
    <mergeCell ref="A112:A117"/>
    <mergeCell ref="B112:B117"/>
    <mergeCell ref="C112:C117"/>
    <mergeCell ref="D112:D117"/>
    <mergeCell ref="E112:E117"/>
    <mergeCell ref="F112:F117"/>
    <mergeCell ref="S118:S123"/>
    <mergeCell ref="T118:T123"/>
    <mergeCell ref="U118:U123"/>
    <mergeCell ref="V118:V123"/>
    <mergeCell ref="A124:A129"/>
    <mergeCell ref="B124:B129"/>
    <mergeCell ref="C124:C129"/>
    <mergeCell ref="D124:D129"/>
    <mergeCell ref="E124:E129"/>
    <mergeCell ref="F124:F129"/>
    <mergeCell ref="S130:S135"/>
    <mergeCell ref="T130:T135"/>
    <mergeCell ref="U130:U135"/>
    <mergeCell ref="V130:V135"/>
    <mergeCell ref="E136:J136"/>
    <mergeCell ref="E137:V137"/>
    <mergeCell ref="V124:V129"/>
    <mergeCell ref="A130:A135"/>
    <mergeCell ref="B130:B135"/>
    <mergeCell ref="C130:C135"/>
    <mergeCell ref="D130:D135"/>
    <mergeCell ref="E130:E135"/>
    <mergeCell ref="F130:F135"/>
    <mergeCell ref="G130:G135"/>
    <mergeCell ref="H130:H135"/>
    <mergeCell ref="I130:I135"/>
    <mergeCell ref="G124:G129"/>
    <mergeCell ref="H124:H129"/>
    <mergeCell ref="I124:I129"/>
    <mergeCell ref="S124:S129"/>
    <mergeCell ref="T124:T129"/>
    <mergeCell ref="U124:U129"/>
    <mergeCell ref="V138:V143"/>
    <mergeCell ref="A144:A149"/>
    <mergeCell ref="B144:B149"/>
    <mergeCell ref="C144:C149"/>
    <mergeCell ref="D144:D149"/>
    <mergeCell ref="E144:E149"/>
    <mergeCell ref="F144:F149"/>
    <mergeCell ref="G144:G149"/>
    <mergeCell ref="H144:H149"/>
    <mergeCell ref="I144:I149"/>
    <mergeCell ref="G138:G143"/>
    <mergeCell ref="H138:H143"/>
    <mergeCell ref="I138:I143"/>
    <mergeCell ref="S138:S143"/>
    <mergeCell ref="T138:T143"/>
    <mergeCell ref="U138:U143"/>
    <mergeCell ref="A138:A143"/>
    <mergeCell ref="B138:B143"/>
    <mergeCell ref="C138:C143"/>
    <mergeCell ref="D138:D143"/>
    <mergeCell ref="E138:E143"/>
    <mergeCell ref="F138:F143"/>
    <mergeCell ref="C152:C157"/>
    <mergeCell ref="D152:D157"/>
    <mergeCell ref="E152:E157"/>
    <mergeCell ref="F152:F157"/>
    <mergeCell ref="S144:S149"/>
    <mergeCell ref="T144:T149"/>
    <mergeCell ref="U144:U149"/>
    <mergeCell ref="V144:V149"/>
    <mergeCell ref="E150:J150"/>
    <mergeCell ref="E151:V151"/>
    <mergeCell ref="S158:S163"/>
    <mergeCell ref="T158:T163"/>
    <mergeCell ref="U158:U163"/>
    <mergeCell ref="V158:V163"/>
    <mergeCell ref="E164:J164"/>
    <mergeCell ref="E165:V165"/>
    <mergeCell ref="V152:V157"/>
    <mergeCell ref="A158:A163"/>
    <mergeCell ref="B158:B163"/>
    <mergeCell ref="C158:C163"/>
    <mergeCell ref="D158:D163"/>
    <mergeCell ref="E158:E163"/>
    <mergeCell ref="F158:F163"/>
    <mergeCell ref="G158:G163"/>
    <mergeCell ref="H158:H163"/>
    <mergeCell ref="I158:I163"/>
    <mergeCell ref="G152:G157"/>
    <mergeCell ref="H152:H157"/>
    <mergeCell ref="I152:I157"/>
    <mergeCell ref="S152:S157"/>
    <mergeCell ref="T152:T157"/>
    <mergeCell ref="U152:U157"/>
    <mergeCell ref="A152:A157"/>
    <mergeCell ref="B152:B157"/>
    <mergeCell ref="V166:V171"/>
    <mergeCell ref="A172:A177"/>
    <mergeCell ref="B172:B177"/>
    <mergeCell ref="C172:C177"/>
    <mergeCell ref="D172:D177"/>
    <mergeCell ref="E172:E177"/>
    <mergeCell ref="F172:F177"/>
    <mergeCell ref="G172:G177"/>
    <mergeCell ref="H172:H177"/>
    <mergeCell ref="I172:I177"/>
    <mergeCell ref="G166:G171"/>
    <mergeCell ref="H166:H171"/>
    <mergeCell ref="I166:I171"/>
    <mergeCell ref="S166:S171"/>
    <mergeCell ref="T166:T171"/>
    <mergeCell ref="U166:U171"/>
    <mergeCell ref="A166:A171"/>
    <mergeCell ref="B166:B171"/>
    <mergeCell ref="C166:C171"/>
    <mergeCell ref="D166:D171"/>
    <mergeCell ref="E166:E171"/>
    <mergeCell ref="F166:F171"/>
    <mergeCell ref="C180:C185"/>
    <mergeCell ref="D180:D185"/>
    <mergeCell ref="E180:E185"/>
    <mergeCell ref="F180:F185"/>
    <mergeCell ref="S172:S177"/>
    <mergeCell ref="T172:T177"/>
    <mergeCell ref="U172:U177"/>
    <mergeCell ref="V172:V177"/>
    <mergeCell ref="E178:J178"/>
    <mergeCell ref="E179:V179"/>
    <mergeCell ref="S186:S191"/>
    <mergeCell ref="T186:T191"/>
    <mergeCell ref="U186:U191"/>
    <mergeCell ref="V186:V191"/>
    <mergeCell ref="E192:J192"/>
    <mergeCell ref="D193:J193"/>
    <mergeCell ref="V180:V185"/>
    <mergeCell ref="A186:A191"/>
    <mergeCell ref="B186:B191"/>
    <mergeCell ref="C186:C191"/>
    <mergeCell ref="D186:D191"/>
    <mergeCell ref="E186:E191"/>
    <mergeCell ref="F186:F191"/>
    <mergeCell ref="G186:G191"/>
    <mergeCell ref="H186:H191"/>
    <mergeCell ref="I186:I191"/>
    <mergeCell ref="G180:G185"/>
    <mergeCell ref="H180:H185"/>
    <mergeCell ref="I180:I185"/>
    <mergeCell ref="S180:S185"/>
    <mergeCell ref="T180:T185"/>
    <mergeCell ref="U180:U185"/>
    <mergeCell ref="A180:A185"/>
    <mergeCell ref="B180:B185"/>
    <mergeCell ref="C194:J194"/>
    <mergeCell ref="B195:J195"/>
    <mergeCell ref="A197:C202"/>
    <mergeCell ref="D197:I197"/>
    <mergeCell ref="D198:I198"/>
    <mergeCell ref="D199:I199"/>
    <mergeCell ref="D200:I200"/>
    <mergeCell ref="D201:I201"/>
    <mergeCell ref="D202:J202"/>
  </mergeCells>
  <pageMargins left="0.11811023622047245" right="0.11811023622047245" top="0.74803149606299213" bottom="0.59055118110236227" header="0.31496062992125984" footer="0.31496062992125984"/>
  <pageSetup paperSize="9" scale="75" orientation="landscape" r:id="rId1"/>
  <ignoredErrors>
    <ignoredError sqref="A9:V12 A192:V195 A180:H191 J180:S180 A150:V151 A138:H149 J138:V138 A136:V137 A106:H135 J107:T111 A94:V95 A88:H88 J88:S88 A98:V105 A96:H96 J96:V96 A82:V87 A80:H80 J80:V80 A44:V53 A42:H42 J42:S42 A29:V33 A27:H27 J27:V27 A25:V26 A13:H24 J13:S13 A35:V41 A34:J34 S34:V34 A55:V59 A54:J54 Q54:S54 A61:V65 A60:J60 O60:S60 J120:V123 J119 O119:V119 J126:V129 J125 O125:V125 A160:V165 A159:J159 O159:V159 A172:V172 A167:J167 O167:P167 J182:V185 J181 O181:V181 A68:V71 A66:J66 O66:S66 A43:J43 O43 A28:J28 O28:V28 J15:V18 J14 O14:V14 J21:V24 J20 L20:V20 A73:V79 A72:J72 O72:V72 A81:J81 O81:V81 A89:J89 O89:S89 A97:J97 O97:V97 J106 L106:T106 J118:V118 J112 L112:T112 J124 L124:S124 J132:V135 J131 O131 J140:V144 J139 O139:V139 J146:V149 J145 O145:V145 A154:V157 A153:J153 L167 A174:V179 A173:J173 O173:V173 J188:V191 J187 O187:V187 V13 R43:V43 U42:V42 A90:S93 U90:V93 U88:V88 U89:V89 J130:S130 A158:S158 U158:V158 R167:S167 A166:S166 V166 A168:S171 U168:V171 U167:V167 U54:V54 Q131:V131 O153:V153 J19:S19 A67:J67 O67:V67 A152:T152 V152 J186:S186 U186:V186 V107:V111 J113:T117 V113:V117" numberStoredAsText="1"/>
    <ignoredError sqref="I180:I191 I138:I149 I106:I135 I88 I96 I80 I42 I27 I13:I24" twoDigitTextYear="1" numberStoredAsText="1"/>
    <ignoredError sqref="K34:R34" numberStoredAsText="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workbookViewId="0">
      <selection activeCell="J6" sqref="J6"/>
    </sheetView>
  </sheetViews>
  <sheetFormatPr defaultRowHeight="15" x14ac:dyDescent="0.25"/>
  <cols>
    <col min="1" max="1" width="9.28515625" style="1" customWidth="1"/>
    <col min="2" max="2" width="10.5703125" style="1" customWidth="1"/>
    <col min="3" max="4" width="9.140625" style="1"/>
    <col min="5" max="5" width="39.7109375" customWidth="1"/>
    <col min="7" max="7" width="12.7109375" customWidth="1"/>
  </cols>
  <sheetData>
    <row r="1" spans="1:10" ht="35.25" customHeight="1" x14ac:dyDescent="0.25">
      <c r="G1" s="293" t="s">
        <v>0</v>
      </c>
      <c r="H1" s="293"/>
      <c r="I1" s="293"/>
      <c r="J1" s="293"/>
    </row>
    <row r="2" spans="1:10" ht="18.75" x14ac:dyDescent="0.3">
      <c r="B2" s="2"/>
      <c r="C2" s="2"/>
      <c r="D2" s="2"/>
      <c r="E2" s="3"/>
      <c r="F2" s="3"/>
      <c r="G2" s="248" t="s">
        <v>130</v>
      </c>
      <c r="H2" s="248"/>
      <c r="I2" s="248"/>
      <c r="J2" s="248"/>
    </row>
    <row r="3" spans="1:10" x14ac:dyDescent="0.25">
      <c r="A3" s="294" t="s">
        <v>207</v>
      </c>
      <c r="B3" s="294"/>
      <c r="C3" s="294"/>
      <c r="D3" s="294"/>
      <c r="E3" s="294"/>
      <c r="F3" s="294"/>
      <c r="G3" s="294"/>
      <c r="H3" s="294"/>
      <c r="I3" s="294"/>
      <c r="J3" s="294"/>
    </row>
    <row r="4" spans="1:10" x14ac:dyDescent="0.25">
      <c r="A4" s="249" t="s">
        <v>2</v>
      </c>
      <c r="B4" s="249"/>
      <c r="C4" s="249"/>
      <c r="D4" s="249"/>
      <c r="E4" s="249"/>
      <c r="F4" s="249"/>
      <c r="G4" s="249"/>
      <c r="H4" s="249"/>
      <c r="I4" s="249"/>
      <c r="J4" s="249"/>
    </row>
    <row r="5" spans="1:10" ht="15.75" thickBot="1" x14ac:dyDescent="0.3">
      <c r="A5" s="295" t="s">
        <v>131</v>
      </c>
      <c r="B5" s="295"/>
      <c r="C5" s="295"/>
      <c r="D5" s="295"/>
      <c r="E5" s="295"/>
      <c r="F5" s="295"/>
      <c r="G5" s="295"/>
      <c r="H5" s="295"/>
      <c r="I5" s="295"/>
      <c r="J5" s="295"/>
    </row>
    <row r="6" spans="1:10" ht="31.5" x14ac:dyDescent="0.25">
      <c r="A6" s="61" t="s">
        <v>132</v>
      </c>
      <c r="B6" s="62" t="s">
        <v>4</v>
      </c>
      <c r="C6" s="62" t="s">
        <v>5</v>
      </c>
      <c r="D6" s="62" t="s">
        <v>6</v>
      </c>
      <c r="E6" s="63" t="s">
        <v>133</v>
      </c>
      <c r="F6" s="63" t="s">
        <v>134</v>
      </c>
      <c r="G6" s="63" t="s">
        <v>135</v>
      </c>
      <c r="H6" s="63" t="s">
        <v>203</v>
      </c>
      <c r="I6" s="63" t="s">
        <v>205</v>
      </c>
      <c r="J6" s="64" t="s">
        <v>213</v>
      </c>
    </row>
    <row r="7" spans="1:10" ht="23.25" x14ac:dyDescent="0.25">
      <c r="A7" s="65" t="s">
        <v>136</v>
      </c>
      <c r="B7" s="66"/>
      <c r="C7" s="66"/>
      <c r="D7" s="66"/>
      <c r="E7" s="67" t="s">
        <v>137</v>
      </c>
      <c r="F7" s="68" t="s">
        <v>138</v>
      </c>
      <c r="G7" s="68" t="s">
        <v>139</v>
      </c>
      <c r="H7" s="69">
        <v>10</v>
      </c>
      <c r="I7" s="69">
        <v>10</v>
      </c>
      <c r="J7" s="70">
        <v>10</v>
      </c>
    </row>
    <row r="8" spans="1:10" x14ac:dyDescent="0.25">
      <c r="A8" s="71" t="s">
        <v>136</v>
      </c>
      <c r="B8" s="72" t="s">
        <v>21</v>
      </c>
      <c r="C8" s="72" t="s">
        <v>23</v>
      </c>
      <c r="D8" s="72"/>
      <c r="E8" s="73" t="s">
        <v>140</v>
      </c>
      <c r="F8" s="74" t="s">
        <v>138</v>
      </c>
      <c r="G8" s="74" t="s">
        <v>141</v>
      </c>
      <c r="H8" s="75">
        <v>24</v>
      </c>
      <c r="I8" s="75">
        <v>28</v>
      </c>
      <c r="J8" s="76">
        <v>28</v>
      </c>
    </row>
    <row r="9" spans="1:10" x14ac:dyDescent="0.25">
      <c r="A9" s="77" t="s">
        <v>136</v>
      </c>
      <c r="B9" s="78" t="s">
        <v>21</v>
      </c>
      <c r="C9" s="78" t="s">
        <v>23</v>
      </c>
      <c r="D9" s="78" t="s">
        <v>23</v>
      </c>
      <c r="E9" s="79" t="s">
        <v>142</v>
      </c>
      <c r="F9" s="80" t="s">
        <v>138</v>
      </c>
      <c r="G9" s="80" t="s">
        <v>143</v>
      </c>
      <c r="H9" s="81" t="s">
        <v>40</v>
      </c>
      <c r="I9" s="81">
        <v>2</v>
      </c>
      <c r="J9" s="82">
        <v>2</v>
      </c>
    </row>
    <row r="10" spans="1:10" ht="23.25" x14ac:dyDescent="0.25">
      <c r="A10" s="77" t="s">
        <v>136</v>
      </c>
      <c r="B10" s="78" t="s">
        <v>21</v>
      </c>
      <c r="C10" s="78" t="s">
        <v>23</v>
      </c>
      <c r="D10" s="78" t="s">
        <v>23</v>
      </c>
      <c r="E10" s="79" t="s">
        <v>144</v>
      </c>
      <c r="F10" s="83" t="s">
        <v>138</v>
      </c>
      <c r="G10" s="80" t="s">
        <v>145</v>
      </c>
      <c r="H10" s="84" t="s">
        <v>40</v>
      </c>
      <c r="I10" s="84">
        <v>1</v>
      </c>
      <c r="J10" s="84" t="s">
        <v>40</v>
      </c>
    </row>
    <row r="11" spans="1:10" x14ac:dyDescent="0.25">
      <c r="A11" s="77" t="s">
        <v>136</v>
      </c>
      <c r="B11" s="78" t="s">
        <v>21</v>
      </c>
      <c r="C11" s="78" t="s">
        <v>23</v>
      </c>
      <c r="D11" s="78" t="s">
        <v>23</v>
      </c>
      <c r="E11" s="79" t="s">
        <v>146</v>
      </c>
      <c r="F11" s="83" t="s">
        <v>138</v>
      </c>
      <c r="G11" s="80" t="s">
        <v>147</v>
      </c>
      <c r="H11" s="84">
        <v>1</v>
      </c>
      <c r="I11" s="84">
        <v>1</v>
      </c>
      <c r="J11" s="85">
        <v>1</v>
      </c>
    </row>
    <row r="12" spans="1:10" ht="23.25" x14ac:dyDescent="0.25">
      <c r="A12" s="71" t="s">
        <v>136</v>
      </c>
      <c r="B12" s="72" t="s">
        <v>29</v>
      </c>
      <c r="C12" s="72" t="s">
        <v>23</v>
      </c>
      <c r="D12" s="72"/>
      <c r="E12" s="73" t="s">
        <v>148</v>
      </c>
      <c r="F12" s="86" t="s">
        <v>149</v>
      </c>
      <c r="G12" s="74" t="s">
        <v>150</v>
      </c>
      <c r="H12" s="87">
        <v>95</v>
      </c>
      <c r="I12" s="87">
        <v>95</v>
      </c>
      <c r="J12" s="88">
        <v>95</v>
      </c>
    </row>
    <row r="13" spans="1:10" ht="23.25" x14ac:dyDescent="0.25">
      <c r="A13" s="77" t="s">
        <v>136</v>
      </c>
      <c r="B13" s="78" t="s">
        <v>29</v>
      </c>
      <c r="C13" s="78" t="s">
        <v>23</v>
      </c>
      <c r="D13" s="78" t="s">
        <v>21</v>
      </c>
      <c r="E13" s="79" t="s">
        <v>151</v>
      </c>
      <c r="F13" s="80" t="s">
        <v>138</v>
      </c>
      <c r="G13" s="80" t="s">
        <v>152</v>
      </c>
      <c r="H13" s="81">
        <v>1</v>
      </c>
      <c r="I13" s="81">
        <v>1</v>
      </c>
      <c r="J13" s="82">
        <v>1</v>
      </c>
    </row>
    <row r="14" spans="1:10" x14ac:dyDescent="0.25">
      <c r="A14" s="71" t="s">
        <v>136</v>
      </c>
      <c r="B14" s="72" t="s">
        <v>29</v>
      </c>
      <c r="C14" s="72" t="s">
        <v>29</v>
      </c>
      <c r="D14" s="72"/>
      <c r="E14" s="89" t="s">
        <v>153</v>
      </c>
      <c r="F14" s="74" t="s">
        <v>138</v>
      </c>
      <c r="G14" s="74" t="s">
        <v>154</v>
      </c>
      <c r="H14" s="90">
        <v>33</v>
      </c>
      <c r="I14" s="90">
        <v>33</v>
      </c>
      <c r="J14" s="91">
        <v>33</v>
      </c>
    </row>
    <row r="15" spans="1:10" x14ac:dyDescent="0.25">
      <c r="A15" s="71" t="s">
        <v>136</v>
      </c>
      <c r="B15" s="72" t="s">
        <v>29</v>
      </c>
      <c r="C15" s="72" t="s">
        <v>29</v>
      </c>
      <c r="D15" s="72"/>
      <c r="E15" s="89" t="s">
        <v>155</v>
      </c>
      <c r="F15" s="74" t="s">
        <v>138</v>
      </c>
      <c r="G15" s="74" t="s">
        <v>156</v>
      </c>
      <c r="H15" s="90">
        <v>20</v>
      </c>
      <c r="I15" s="90">
        <v>20</v>
      </c>
      <c r="J15" s="91">
        <v>20</v>
      </c>
    </row>
    <row r="16" spans="1:10" ht="23.25" x14ac:dyDescent="0.25">
      <c r="A16" s="71" t="s">
        <v>136</v>
      </c>
      <c r="B16" s="72" t="s">
        <v>29</v>
      </c>
      <c r="C16" s="72" t="s">
        <v>29</v>
      </c>
      <c r="D16" s="72"/>
      <c r="E16" s="73" t="s">
        <v>157</v>
      </c>
      <c r="F16" s="74" t="s">
        <v>149</v>
      </c>
      <c r="G16" s="74" t="s">
        <v>158</v>
      </c>
      <c r="H16" s="90">
        <v>10</v>
      </c>
      <c r="I16" s="90">
        <v>15</v>
      </c>
      <c r="J16" s="91">
        <v>15</v>
      </c>
    </row>
    <row r="17" spans="1:10" ht="23.25" x14ac:dyDescent="0.25">
      <c r="A17" s="77" t="s">
        <v>136</v>
      </c>
      <c r="B17" s="78" t="s">
        <v>29</v>
      </c>
      <c r="C17" s="78" t="s">
        <v>29</v>
      </c>
      <c r="D17" s="78" t="s">
        <v>21</v>
      </c>
      <c r="E17" s="92" t="s">
        <v>159</v>
      </c>
      <c r="F17" s="80" t="s">
        <v>149</v>
      </c>
      <c r="G17" s="80" t="s">
        <v>160</v>
      </c>
      <c r="H17" s="93">
        <v>93</v>
      </c>
      <c r="I17" s="93">
        <v>93</v>
      </c>
      <c r="J17" s="94">
        <v>93</v>
      </c>
    </row>
    <row r="18" spans="1:10" x14ac:dyDescent="0.25">
      <c r="A18" s="77" t="s">
        <v>136</v>
      </c>
      <c r="B18" s="78" t="s">
        <v>29</v>
      </c>
      <c r="C18" s="78" t="s">
        <v>29</v>
      </c>
      <c r="D18" s="78" t="s">
        <v>21</v>
      </c>
      <c r="E18" s="79" t="s">
        <v>161</v>
      </c>
      <c r="F18" s="80" t="s">
        <v>162</v>
      </c>
      <c r="G18" s="80" t="s">
        <v>163</v>
      </c>
      <c r="H18" s="93">
        <v>16000</v>
      </c>
      <c r="I18" s="93">
        <v>16000</v>
      </c>
      <c r="J18" s="94">
        <v>15000</v>
      </c>
    </row>
    <row r="19" spans="1:10" x14ac:dyDescent="0.25">
      <c r="A19" s="77" t="s">
        <v>136</v>
      </c>
      <c r="B19" s="78" t="s">
        <v>29</v>
      </c>
      <c r="C19" s="78" t="s">
        <v>29</v>
      </c>
      <c r="D19" s="78" t="s">
        <v>21</v>
      </c>
      <c r="E19" s="79" t="s">
        <v>164</v>
      </c>
      <c r="F19" s="80" t="s">
        <v>162</v>
      </c>
      <c r="G19" s="80" t="s">
        <v>165</v>
      </c>
      <c r="H19" s="93">
        <v>12000</v>
      </c>
      <c r="I19" s="93">
        <v>12000</v>
      </c>
      <c r="J19" s="94">
        <v>11000</v>
      </c>
    </row>
    <row r="20" spans="1:10" x14ac:dyDescent="0.25">
      <c r="A20" s="77" t="s">
        <v>136</v>
      </c>
      <c r="B20" s="78" t="s">
        <v>29</v>
      </c>
      <c r="C20" s="78" t="s">
        <v>29</v>
      </c>
      <c r="D20" s="78" t="s">
        <v>21</v>
      </c>
      <c r="E20" s="79" t="s">
        <v>166</v>
      </c>
      <c r="F20" s="80" t="s">
        <v>149</v>
      </c>
      <c r="G20" s="80" t="s">
        <v>167</v>
      </c>
      <c r="H20" s="93">
        <v>100</v>
      </c>
      <c r="I20" s="93">
        <v>100</v>
      </c>
      <c r="J20" s="94">
        <v>100</v>
      </c>
    </row>
    <row r="21" spans="1:10" x14ac:dyDescent="0.25">
      <c r="A21" s="77" t="s">
        <v>136</v>
      </c>
      <c r="B21" s="78" t="s">
        <v>29</v>
      </c>
      <c r="C21" s="78" t="s">
        <v>29</v>
      </c>
      <c r="D21" s="78" t="s">
        <v>21</v>
      </c>
      <c r="E21" s="79" t="s">
        <v>168</v>
      </c>
      <c r="F21" s="80" t="s">
        <v>138</v>
      </c>
      <c r="G21" s="80" t="s">
        <v>169</v>
      </c>
      <c r="H21" s="84">
        <v>1</v>
      </c>
      <c r="I21" s="84">
        <v>1</v>
      </c>
      <c r="J21" s="85">
        <v>1</v>
      </c>
    </row>
    <row r="22" spans="1:10" x14ac:dyDescent="0.25">
      <c r="A22" s="77" t="s">
        <v>136</v>
      </c>
      <c r="B22" s="78" t="s">
        <v>29</v>
      </c>
      <c r="C22" s="78" t="s">
        <v>29</v>
      </c>
      <c r="D22" s="78" t="s">
        <v>21</v>
      </c>
      <c r="E22" s="79" t="s">
        <v>170</v>
      </c>
      <c r="F22" s="80" t="s">
        <v>138</v>
      </c>
      <c r="G22" s="80" t="s">
        <v>171</v>
      </c>
      <c r="H22" s="84">
        <v>1</v>
      </c>
      <c r="I22" s="84">
        <v>1</v>
      </c>
      <c r="J22" s="85">
        <v>1</v>
      </c>
    </row>
    <row r="23" spans="1:10" ht="23.25" x14ac:dyDescent="0.25">
      <c r="A23" s="77" t="s">
        <v>136</v>
      </c>
      <c r="B23" s="78" t="s">
        <v>29</v>
      </c>
      <c r="C23" s="78" t="s">
        <v>29</v>
      </c>
      <c r="D23" s="78" t="s">
        <v>21</v>
      </c>
      <c r="E23" s="79" t="s">
        <v>172</v>
      </c>
      <c r="F23" s="80" t="s">
        <v>149</v>
      </c>
      <c r="G23" s="80" t="s">
        <v>173</v>
      </c>
      <c r="H23" s="93">
        <v>100</v>
      </c>
      <c r="I23" s="93">
        <v>100</v>
      </c>
      <c r="J23" s="94">
        <v>100</v>
      </c>
    </row>
    <row r="24" spans="1:10" x14ac:dyDescent="0.25">
      <c r="A24" s="77" t="s">
        <v>136</v>
      </c>
      <c r="B24" s="78" t="s">
        <v>29</v>
      </c>
      <c r="C24" s="78" t="s">
        <v>29</v>
      </c>
      <c r="D24" s="78" t="s">
        <v>23</v>
      </c>
      <c r="E24" s="79" t="s">
        <v>174</v>
      </c>
      <c r="F24" s="80" t="s">
        <v>40</v>
      </c>
      <c r="G24" s="80" t="s">
        <v>175</v>
      </c>
      <c r="H24" s="93"/>
      <c r="I24" s="93"/>
      <c r="J24" s="82">
        <v>1</v>
      </c>
    </row>
    <row r="25" spans="1:10" x14ac:dyDescent="0.25">
      <c r="A25" s="77" t="s">
        <v>136</v>
      </c>
      <c r="B25" s="78" t="s">
        <v>29</v>
      </c>
      <c r="C25" s="78" t="s">
        <v>29</v>
      </c>
      <c r="D25" s="78" t="s">
        <v>23</v>
      </c>
      <c r="E25" s="79" t="s">
        <v>176</v>
      </c>
      <c r="F25" s="80" t="s">
        <v>40</v>
      </c>
      <c r="G25" s="80" t="s">
        <v>177</v>
      </c>
      <c r="H25" s="81"/>
      <c r="I25" s="81"/>
      <c r="J25" s="82">
        <v>1</v>
      </c>
    </row>
    <row r="26" spans="1:10" x14ac:dyDescent="0.25">
      <c r="A26" s="77" t="s">
        <v>136</v>
      </c>
      <c r="B26" s="78" t="s">
        <v>29</v>
      </c>
      <c r="C26" s="78" t="s">
        <v>29</v>
      </c>
      <c r="D26" s="78" t="s">
        <v>23</v>
      </c>
      <c r="E26" s="79" t="s">
        <v>178</v>
      </c>
      <c r="F26" s="80" t="s">
        <v>138</v>
      </c>
      <c r="G26" s="80" t="s">
        <v>179</v>
      </c>
      <c r="H26" s="81">
        <v>100</v>
      </c>
      <c r="I26" s="81">
        <v>100</v>
      </c>
      <c r="J26" s="82">
        <v>100</v>
      </c>
    </row>
    <row r="27" spans="1:10" x14ac:dyDescent="0.25">
      <c r="A27" s="77" t="s">
        <v>136</v>
      </c>
      <c r="B27" s="78" t="s">
        <v>29</v>
      </c>
      <c r="C27" s="78" t="s">
        <v>29</v>
      </c>
      <c r="D27" s="78" t="s">
        <v>23</v>
      </c>
      <c r="E27" s="79" t="s">
        <v>180</v>
      </c>
      <c r="F27" s="80" t="s">
        <v>138</v>
      </c>
      <c r="G27" s="80" t="s">
        <v>181</v>
      </c>
      <c r="H27" s="81">
        <v>500</v>
      </c>
      <c r="I27" s="81">
        <v>400</v>
      </c>
      <c r="J27" s="82">
        <v>300</v>
      </c>
    </row>
    <row r="28" spans="1:10" x14ac:dyDescent="0.25">
      <c r="A28" s="77" t="s">
        <v>136</v>
      </c>
      <c r="B28" s="78" t="s">
        <v>29</v>
      </c>
      <c r="C28" s="78" t="s">
        <v>29</v>
      </c>
      <c r="D28" s="78" t="s">
        <v>23</v>
      </c>
      <c r="E28" s="79" t="s">
        <v>182</v>
      </c>
      <c r="F28" s="80" t="s">
        <v>138</v>
      </c>
      <c r="G28" s="80" t="s">
        <v>183</v>
      </c>
      <c r="H28" s="81">
        <v>4</v>
      </c>
      <c r="I28" s="81">
        <v>4</v>
      </c>
      <c r="J28" s="82">
        <v>4</v>
      </c>
    </row>
    <row r="29" spans="1:10" ht="22.5" x14ac:dyDescent="0.25">
      <c r="A29" s="77" t="s">
        <v>136</v>
      </c>
      <c r="B29" s="78" t="s">
        <v>29</v>
      </c>
      <c r="C29" s="78" t="s">
        <v>29</v>
      </c>
      <c r="D29" s="78" t="s">
        <v>23</v>
      </c>
      <c r="E29" s="79" t="s">
        <v>184</v>
      </c>
      <c r="F29" s="83" t="s">
        <v>185</v>
      </c>
      <c r="G29" s="80" t="s">
        <v>186</v>
      </c>
      <c r="H29" s="81">
        <v>2</v>
      </c>
      <c r="I29" s="81">
        <v>2</v>
      </c>
      <c r="J29" s="82">
        <v>2</v>
      </c>
    </row>
    <row r="30" spans="1:10" ht="22.5" x14ac:dyDescent="0.25">
      <c r="A30" s="77" t="s">
        <v>136</v>
      </c>
      <c r="B30" s="78" t="s">
        <v>29</v>
      </c>
      <c r="C30" s="78" t="s">
        <v>29</v>
      </c>
      <c r="D30" s="78" t="s">
        <v>23</v>
      </c>
      <c r="E30" s="79" t="s">
        <v>187</v>
      </c>
      <c r="F30" s="83" t="s">
        <v>185</v>
      </c>
      <c r="G30" s="80" t="s">
        <v>188</v>
      </c>
      <c r="H30" s="81">
        <v>2</v>
      </c>
      <c r="I30" s="81">
        <v>2</v>
      </c>
      <c r="J30" s="82">
        <v>2</v>
      </c>
    </row>
    <row r="31" spans="1:10" x14ac:dyDescent="0.25">
      <c r="A31" s="77" t="s">
        <v>136</v>
      </c>
      <c r="B31" s="78" t="s">
        <v>29</v>
      </c>
      <c r="C31" s="78" t="s">
        <v>29</v>
      </c>
      <c r="D31" s="78" t="s">
        <v>23</v>
      </c>
      <c r="E31" s="79" t="s">
        <v>189</v>
      </c>
      <c r="F31" s="80" t="s">
        <v>138</v>
      </c>
      <c r="G31" s="80" t="s">
        <v>190</v>
      </c>
      <c r="H31" s="81">
        <v>1</v>
      </c>
      <c r="I31" s="81">
        <v>1</v>
      </c>
      <c r="J31" s="82">
        <v>1</v>
      </c>
    </row>
    <row r="32" spans="1:10" x14ac:dyDescent="0.25">
      <c r="A32" s="77" t="s">
        <v>136</v>
      </c>
      <c r="B32" s="78" t="s">
        <v>29</v>
      </c>
      <c r="C32" s="78" t="s">
        <v>29</v>
      </c>
      <c r="D32" s="78" t="s">
        <v>23</v>
      </c>
      <c r="E32" s="79" t="s">
        <v>191</v>
      </c>
      <c r="F32" s="80" t="s">
        <v>138</v>
      </c>
      <c r="G32" s="80" t="s">
        <v>192</v>
      </c>
      <c r="H32" s="81">
        <v>1</v>
      </c>
      <c r="I32" s="81">
        <v>1</v>
      </c>
      <c r="J32" s="82">
        <v>1</v>
      </c>
    </row>
    <row r="33" spans="1:10" x14ac:dyDescent="0.25">
      <c r="A33" s="77" t="s">
        <v>136</v>
      </c>
      <c r="B33" s="78" t="s">
        <v>29</v>
      </c>
      <c r="C33" s="78" t="s">
        <v>29</v>
      </c>
      <c r="D33" s="78" t="s">
        <v>23</v>
      </c>
      <c r="E33" s="79" t="s">
        <v>114</v>
      </c>
      <c r="F33" s="80" t="s">
        <v>40</v>
      </c>
      <c r="G33" s="80" t="s">
        <v>193</v>
      </c>
      <c r="H33" s="81" t="s">
        <v>40</v>
      </c>
      <c r="I33" s="81" t="s">
        <v>40</v>
      </c>
      <c r="J33" s="82" t="s">
        <v>40</v>
      </c>
    </row>
    <row r="34" spans="1:10" x14ac:dyDescent="0.25">
      <c r="A34" s="77" t="s">
        <v>136</v>
      </c>
      <c r="B34" s="78" t="s">
        <v>29</v>
      </c>
      <c r="C34" s="78" t="s">
        <v>29</v>
      </c>
      <c r="D34" s="78" t="s">
        <v>23</v>
      </c>
      <c r="E34" s="95" t="s">
        <v>194</v>
      </c>
      <c r="F34" s="96" t="s">
        <v>195</v>
      </c>
      <c r="G34" s="80" t="s">
        <v>196</v>
      </c>
      <c r="H34" s="97">
        <v>10</v>
      </c>
      <c r="I34" s="97">
        <v>10</v>
      </c>
      <c r="J34" s="98">
        <v>10</v>
      </c>
    </row>
    <row r="35" spans="1:10" x14ac:dyDescent="0.25">
      <c r="A35" s="77" t="s">
        <v>136</v>
      </c>
      <c r="B35" s="78" t="s">
        <v>29</v>
      </c>
      <c r="C35" s="78" t="s">
        <v>29</v>
      </c>
      <c r="D35" s="78" t="s">
        <v>23</v>
      </c>
      <c r="E35" s="79" t="s">
        <v>197</v>
      </c>
      <c r="F35" s="80" t="s">
        <v>138</v>
      </c>
      <c r="G35" s="80" t="s">
        <v>198</v>
      </c>
      <c r="H35" s="81">
        <v>7</v>
      </c>
      <c r="I35" s="81">
        <v>7</v>
      </c>
      <c r="J35" s="82">
        <v>7</v>
      </c>
    </row>
    <row r="36" spans="1:10" ht="15.75" thickBot="1" x14ac:dyDescent="0.3">
      <c r="A36" s="99" t="s">
        <v>136</v>
      </c>
      <c r="B36" s="100" t="s">
        <v>29</v>
      </c>
      <c r="C36" s="100" t="s">
        <v>29</v>
      </c>
      <c r="D36" s="100" t="s">
        <v>23</v>
      </c>
      <c r="E36" s="101" t="s">
        <v>199</v>
      </c>
      <c r="F36" s="102" t="s">
        <v>138</v>
      </c>
      <c r="G36" s="102" t="s">
        <v>200</v>
      </c>
      <c r="H36" s="103">
        <v>1</v>
      </c>
      <c r="I36" s="103">
        <v>1</v>
      </c>
      <c r="J36" s="104">
        <v>1</v>
      </c>
    </row>
    <row r="37" spans="1:10" x14ac:dyDescent="0.25">
      <c r="H37" s="105"/>
      <c r="I37" s="105"/>
      <c r="J37" s="105"/>
    </row>
  </sheetData>
  <mergeCells count="5">
    <mergeCell ref="G1:J1"/>
    <mergeCell ref="G2:J2"/>
    <mergeCell ref="A3:J3"/>
    <mergeCell ref="A4:J4"/>
    <mergeCell ref="A5:J5"/>
  </mergeCells>
  <pageMargins left="0.78740157480314965" right="0.39370078740157483" top="0.74803149606299213" bottom="0.39370078740157483" header="0.31496062992125984" footer="0.31496062992125984"/>
  <pageSetup paperSize="9" scale="70" orientation="portrait" r:id="rId1"/>
  <ignoredErrors>
    <ignoredError sqref="A7:D3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2</vt:i4>
      </vt:variant>
    </vt:vector>
  </HeadingPairs>
  <TitlesOfParts>
    <vt:vector size="2" baseType="lpstr">
      <vt:lpstr>14 programa</vt:lpstr>
      <vt:lpstr>14 programa (rodikliai)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Orinta</dc:creator>
  <cp:lastModifiedBy>Administrator</cp:lastModifiedBy>
  <cp:lastPrinted>2020-01-21T13:42:38Z</cp:lastPrinted>
  <dcterms:created xsi:type="dcterms:W3CDTF">2018-01-17T11:02:20Z</dcterms:created>
  <dcterms:modified xsi:type="dcterms:W3CDTF">2020-02-17T14:31:33Z</dcterms:modified>
</cp:coreProperties>
</file>